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80" windowHeight="9090" tabRatio="896" activeTab="0"/>
  </bookViews>
  <sheets>
    <sheet name="Cover Sheet" sheetId="1" r:id="rId1"/>
    <sheet name="Preface" sheetId="2" r:id="rId2"/>
    <sheet name="Table of Contents" sheetId="3" r:id="rId3"/>
    <sheet name="Introduction_&amp;_Notes_Pg1" sheetId="4" r:id="rId4"/>
    <sheet name="Introduction_&amp;_Notes_Pg2" sheetId="5" r:id="rId5"/>
    <sheet name="Inputs and Calculations" sheetId="6" r:id="rId6"/>
    <sheet name="Waveform Display Plots" sheetId="7" r:id="rId7"/>
    <sheet name="3D Display Plots" sheetId="8" r:id="rId8"/>
  </sheets>
  <definedNames/>
  <calcPr fullCalcOnLoad="1"/>
</workbook>
</file>

<file path=xl/sharedStrings.xml><?xml version="1.0" encoding="utf-8"?>
<sst xmlns="http://schemas.openxmlformats.org/spreadsheetml/2006/main" count="162" uniqueCount="121">
  <si>
    <t>Sample Step</t>
  </si>
  <si>
    <t xml:space="preserve"> </t>
  </si>
  <si>
    <t>RMS voltage</t>
  </si>
  <si>
    <t>Test Wave Instantaneous voltage points</t>
  </si>
  <si>
    <t>Sine Wave Instantaneous voltage points</t>
  </si>
  <si>
    <t>Enable 1=on  0=off</t>
  </si>
  <si>
    <t>RMS value of all 216 steps</t>
  </si>
  <si>
    <t>This cell changes all Test Wave data points by this index value</t>
  </si>
  <si>
    <t>This cell let's you shift the Phase of the "Compare Test Wave".</t>
  </si>
  <si>
    <t>These cells let you index individual "Compare Test Wave" data points.</t>
  </si>
  <si>
    <t xml:space="preserve">The values in the row above are the squared instantaneous points, and are used for RMS computations. </t>
  </si>
  <si>
    <r>
      <t>NOTE:</t>
    </r>
    <r>
      <rPr>
        <sz val="10"/>
        <rFont val="Arial"/>
        <family val="0"/>
      </rPr>
      <t xml:space="preserve"> Return all index cell values to Zero when not in use.</t>
    </r>
  </si>
  <si>
    <t>Degrees per "Reference Wave" Sample Point</t>
  </si>
  <si>
    <t>Cycles displayed within the "Reference Wave" Plot</t>
  </si>
  <si>
    <t>Degrees per "Compare Test Wave" Sample Point</t>
  </si>
  <si>
    <t xml:space="preserve">"Reference Wave" degree sample points.      </t>
  </si>
  <si>
    <t xml:space="preserve">"Compare Test Wave" degree sample points.      </t>
  </si>
  <si>
    <t>(It causes a DC voltage level offset to the "Compare Test Wave")</t>
  </si>
  <si>
    <t xml:space="preserve">         Degree value can be positive (+) or negative (-)</t>
  </si>
  <si>
    <t>Cycles displayed within the "Compare Test Wave" Plot</t>
  </si>
  <si>
    <t>"Compare Wave" Freq Multiplier</t>
  </si>
  <si>
    <t>Note: If either of these two values gets near or above 24 the plots may distort.</t>
  </si>
  <si>
    <t>Reference Wave  ( Blue  )</t>
  </si>
  <si>
    <t>Compare Test Wave  ( Yellow )</t>
  </si>
  <si>
    <t>Summation Wave  ( Purple )</t>
  </si>
  <si>
    <t>Difference Wave  ( Red )</t>
  </si>
  <si>
    <r>
      <t xml:space="preserve">    Supply this Value. It is the Number of Sample Points per Hz  </t>
    </r>
    <r>
      <rPr>
        <sz val="12"/>
        <rFont val="Arial"/>
        <family val="2"/>
      </rPr>
      <t>(suggested trial values are 72, 108, 144, 216)</t>
    </r>
  </si>
  <si>
    <t xml:space="preserve">       This tool uses 216 total sample data points for each waveform.</t>
  </si>
  <si>
    <t xml:space="preserve">Any Phase shift is only the sine wave part of the "Compare Test Wave"  </t>
  </si>
  <si>
    <t>Note: The information contained here may not be error free.</t>
  </si>
  <si>
    <r>
      <t xml:space="preserve">     Turns the "Reference Wave" plot On or Off. (</t>
    </r>
    <r>
      <rPr>
        <b/>
        <sz val="10"/>
        <color indexed="10"/>
        <rFont val="Arial"/>
        <family val="2"/>
      </rPr>
      <t>Use only a 1 or a 0</t>
    </r>
    <r>
      <rPr>
        <sz val="10"/>
        <rFont val="Arial"/>
        <family val="0"/>
      </rPr>
      <t>)  If other values are used it will act as an amplitude multiplier.</t>
    </r>
  </si>
  <si>
    <r>
      <t xml:space="preserve">     Turns the "Compare Test Wave" plot On or Off. (</t>
    </r>
    <r>
      <rPr>
        <b/>
        <sz val="10"/>
        <color indexed="10"/>
        <rFont val="Arial"/>
        <family val="2"/>
      </rPr>
      <t>Use only a 1 or a 0</t>
    </r>
    <r>
      <rPr>
        <sz val="10"/>
        <rFont val="Arial"/>
        <family val="0"/>
      </rPr>
      <t>)   If other values are used it will act as an amplitude multiplier.</t>
    </r>
  </si>
  <si>
    <r>
      <t xml:space="preserve">     Turns the "Difference Wave" plot On or Off. (</t>
    </r>
    <r>
      <rPr>
        <b/>
        <sz val="10"/>
        <color indexed="10"/>
        <rFont val="Arial"/>
        <family val="2"/>
      </rPr>
      <t>Use only a 1 or a 0</t>
    </r>
    <r>
      <rPr>
        <sz val="10"/>
        <rFont val="Arial"/>
        <family val="0"/>
      </rPr>
      <t>)   If other values are used it will act as an amplitude multiplier.</t>
    </r>
  </si>
  <si>
    <r>
      <t xml:space="preserve">     Turns the "Summation Wave" plot On or Off. (</t>
    </r>
    <r>
      <rPr>
        <b/>
        <sz val="10"/>
        <color indexed="10"/>
        <rFont val="Arial"/>
        <family val="2"/>
      </rPr>
      <t>Use only a 1 or a 0</t>
    </r>
    <r>
      <rPr>
        <sz val="10"/>
        <rFont val="Arial"/>
        <family val="0"/>
      </rPr>
      <t>)   If other values are used it will act as an amplitude multiplier.</t>
    </r>
  </si>
  <si>
    <r>
      <t>NOTE:</t>
    </r>
    <r>
      <rPr>
        <sz val="10"/>
        <rFont val="Arial"/>
        <family val="0"/>
      </rPr>
      <t xml:space="preserve"> Any supplied phase shift value does not shift any of the above supplied individual data point values. Any above supplied custom individual data point values will hold their "Sample Step" positions. (i.e. they do not follow the rest of the shifted sine wave)</t>
    </r>
  </si>
  <si>
    <t>Identified</t>
  </si>
  <si>
    <t>Using a combination of charting features along with trigonometric capabilities and some basic math, this tool will produce some useful and nice visual plot presentations along with some computed math results.</t>
  </si>
  <si>
    <r>
      <t xml:space="preserve">All </t>
    </r>
    <r>
      <rPr>
        <b/>
        <sz val="12"/>
        <color indexed="11"/>
        <rFont val="Arial"/>
        <family val="2"/>
      </rPr>
      <t>GREEN</t>
    </r>
    <r>
      <rPr>
        <sz val="12"/>
        <rFont val="Arial"/>
        <family val="2"/>
      </rPr>
      <t xml:space="preserve"> cells are computed results and output values for the user to view.</t>
    </r>
  </si>
  <si>
    <t>Trial and error is the best way to learn and use this tool. It has its limits but if used carefully it can help reinforce what you are learning form other sources.  As a student or hobbyist try when possible to check results via other means. Some combinations and uses of this tool may yield incorrect or poor results.</t>
  </si>
  <si>
    <t>This tool "Wave Calculation and Presentation Tool" makes use of some nice spreadsheet features contained within most flavors of spreadsheet applications.</t>
  </si>
  <si>
    <t xml:space="preserve">This tool can present one to four visual plot presentations. Two of the plots are defined by user supplied input values. Plots three and four (if selected) will present the combined "Sum and "Difference" plots of the two user defined plots. </t>
  </si>
  <si>
    <t>The bottom two plots are not user defined. These two plots are computed and presented as the "Difference" and "Summation" result plots of the top "Reference and Compare Test" waves, when they are combined.</t>
  </si>
  <si>
    <t>Introduction and Usage Notes   page 1</t>
  </si>
  <si>
    <t>Introduction and Usage Notes   page 2</t>
  </si>
  <si>
    <t>Ok, now this last step is a bit laborious, but it is how you get to define your custom / arbitrary wave. Within this tool you have up to 216 horizontal data points that you can define. These values are the vertical or "Y" axes values that you get to define at each data point. Each value can be + or -.</t>
  </si>
  <si>
    <t>Inputs and Calculations</t>
  </si>
  <si>
    <t>These two pages / worksheets provide introduction, descriptions, and commentary on the use of this Wave Calculation and Presentation Tool.</t>
  </si>
  <si>
    <t>Waveform Display Plots</t>
  </si>
  <si>
    <t>3D Display Plots</t>
  </si>
  <si>
    <t>The Author (Louis F. Ernst Sr. WA2GKH) has provided this tool FREE of charge.                                                           It is purely a helping, learning and assistance tool for the radio / electronics hobbyist.                                                                            It is not for any commercial or critical usage.</t>
  </si>
  <si>
    <t>The Author (Louis F. Ernst Sr. WA2GKH) has provided this tool FREE of charge.                                                                                                                                                               It is purely a helping, learning and assistance tool for the radio / electronics hobbyist.                                                                                                                                                                     It is not for any commercial or critical usage.</t>
  </si>
  <si>
    <t>Introduction &amp; Notes Pg1 and Pg2</t>
  </si>
  <si>
    <r>
      <t xml:space="preserve">Table of Contents  </t>
    </r>
    <r>
      <rPr>
        <sz val="12"/>
        <color indexed="12"/>
        <rFont val="Arial"/>
        <family val="2"/>
      </rPr>
      <t>and notes</t>
    </r>
  </si>
  <si>
    <r>
      <t xml:space="preserve">This worksheet is where all of the "User Inputs" are inserted by the user within the </t>
    </r>
    <r>
      <rPr>
        <b/>
        <sz val="12"/>
        <color indexed="53"/>
        <rFont val="Arial"/>
        <family val="2"/>
      </rPr>
      <t>Orange Cells.</t>
    </r>
  </si>
  <si>
    <r>
      <t xml:space="preserve">It also contains some computed numerical results that are reported within the </t>
    </r>
    <r>
      <rPr>
        <b/>
        <sz val="12"/>
        <color indexed="11"/>
        <rFont val="Arial"/>
        <family val="2"/>
      </rPr>
      <t>Green Cells</t>
    </r>
    <r>
      <rPr>
        <sz val="12"/>
        <rFont val="Arial"/>
        <family val="2"/>
      </rPr>
      <t>.</t>
    </r>
  </si>
  <si>
    <t>This worksheet contains the two dimentional (2D) output plot results from the Inputs and Calculations worksheet.</t>
  </si>
  <si>
    <t>This worksheet contains the three dimentional (3D) output plot results from the Inputs and Calculations worksheet.</t>
  </si>
  <si>
    <t>Note: As you use this tool there may be results that you want to share with others. You will find that the two output plot worksheets print out nicely. Also you may want to printout page one of the "Inputs and Calculations" worksheet. That will then provide the input selections that produced your output plots. Also depending on your PC you may be able to convert your print outs to PDF files for others to see that do not have spread sheet applications on their PCs</t>
  </si>
  <si>
    <r>
      <t xml:space="preserve">All </t>
    </r>
    <r>
      <rPr>
        <b/>
        <sz val="12"/>
        <color indexed="52"/>
        <rFont val="Arial"/>
        <family val="2"/>
      </rPr>
      <t>ORANGE</t>
    </r>
    <r>
      <rPr>
        <sz val="12"/>
        <rFont val="Arial"/>
        <family val="2"/>
      </rPr>
      <t xml:space="preserve"> cells are where the user can input values or a selection.</t>
    </r>
  </si>
  <si>
    <t>Note: I suggest you save this master file with its defaults. Save additional copies that contain your custom usage of this tool (if you like or want to). This tool can do quite a bit. Just work with it, learn and tryout all of it's features.</t>
  </si>
  <si>
    <t>Preface</t>
  </si>
  <si>
    <t>Table of Contents</t>
  </si>
  <si>
    <t xml:space="preserve">This tool (Wave Calc) is capable of computing pure Sine waves, distorted sine waves and arbitrary waveforms. It can allow the user to work with and display two independent waveforms. 
</t>
  </si>
  <si>
    <t>This tool does have limitations but it does serve well to assist users in working with fundamentals.</t>
  </si>
  <si>
    <t xml:space="preserve">Weather you are new to waveforms or experienced this tool can help, teach, reveal and or just quickly calculate helpful information about single or dual waveforms that want to be compared.
</t>
  </si>
  <si>
    <t xml:space="preserve">These two waveforms are named the “Reference Wave” and the “Compare Test Wave”. The Reference wave is a pure sine wave and the user can define its amplitude.
</t>
  </si>
  <si>
    <t xml:space="preserve">The second waveform is the “Compare Test Wave". The user can also define it’s amplitude and also assign to it a frequency that is greater or less than the ‘Reference wave", or just let it be the same frequency as the Reference wave.
</t>
  </si>
  <si>
    <t xml:space="preserve">The “Compare Test Wave" can have a DC offset applied to it, a Phase shift and/or have instantaneous aberrations applied to it. 
</t>
  </si>
  <si>
    <t xml:space="preserve">Wave Calc can also combine the above two waveforms (the Reference wave and the Compare Test wave) and display / plot their combined "Sum" and/or “Difference" waves. It will also report the RMS value of Sum and/or Difference combined waves.
</t>
  </si>
  <si>
    <t xml:space="preserve">These aberrations can be spikes or notches of any magnitude and width applied at any point along the “Compare Test Wave". </t>
  </si>
  <si>
    <t xml:space="preserve">Also the Compare Test wave can be made up of nothing but aberrations that define it as a unique arbitrary waveform. The tool will also report the RMS value of these two waveforms. </t>
  </si>
  <si>
    <t xml:space="preserve">Arbitrary Waveforms:  The user of this tool can make and define an "Arbitrary Waveform".  The best way to do this is defined as folows.  </t>
  </si>
  <si>
    <r>
      <t>Note:</t>
    </r>
    <r>
      <rPr>
        <sz val="12"/>
        <rFont val="Arial"/>
        <family val="2"/>
      </rPr>
      <t xml:space="preserve"> Important to note about all of the above RMS value computations, they use all of their respective plot data points.  So if a given waveform starts or ends at a fractional part, then it's computed RMS value may not then represent an integer sine wave boundary.</t>
    </r>
  </si>
  <si>
    <t xml:space="preserve">Please read notes where they exist. They help explain results and define some of Wave Calc's limitations.    Enjoy, Learn and Have Fun exploring waveforms.
</t>
  </si>
  <si>
    <r>
      <t>Note2:</t>
    </r>
    <r>
      <rPr>
        <sz val="10"/>
        <rFont val="Arial"/>
        <family val="0"/>
      </rPr>
      <t xml:space="preserve"> There is a sample point 217 but it is not used within any RMS calculation for any of the respective plots.</t>
    </r>
  </si>
  <si>
    <r>
      <t xml:space="preserve">This is a busy sheet, input your values in any of the </t>
    </r>
    <r>
      <rPr>
        <b/>
        <sz val="16"/>
        <color indexed="53"/>
        <rFont val="Arial"/>
        <family val="2"/>
      </rPr>
      <t>ORANGE</t>
    </r>
    <r>
      <rPr>
        <b/>
        <sz val="14"/>
        <color indexed="53"/>
        <rFont val="Arial"/>
        <family val="2"/>
      </rPr>
      <t xml:space="preserve"> cells.</t>
    </r>
  </si>
  <si>
    <t>the peak voltage Sine Wave value</t>
  </si>
  <si>
    <t>the peak voltage Test Wave value</t>
  </si>
  <si>
    <t xml:space="preserve"> maximum peak difference voltage</t>
  </si>
  <si>
    <t xml:space="preserve"> maximum peak summation voltage</t>
  </si>
  <si>
    <t xml:space="preserve">   Supply</t>
  </si>
  <si>
    <t>Difference wave Instantaneous voltage points</t>
  </si>
  <si>
    <r>
      <t xml:space="preserve">  Note: </t>
    </r>
    <r>
      <rPr>
        <sz val="10"/>
        <color indexed="20"/>
        <rFont val="Arial"/>
        <family val="2"/>
      </rPr>
      <t xml:space="preserve">All </t>
    </r>
    <r>
      <rPr>
        <b/>
        <sz val="10"/>
        <color indexed="11"/>
        <rFont val="Arial"/>
        <family val="2"/>
      </rPr>
      <t>GREEN</t>
    </r>
    <r>
      <rPr>
        <sz val="10"/>
        <color indexed="11"/>
        <rFont val="Arial"/>
        <family val="2"/>
      </rPr>
      <t xml:space="preserve"> </t>
    </r>
    <r>
      <rPr>
        <sz val="10"/>
        <color indexed="20"/>
        <rFont val="Arial"/>
        <family val="2"/>
      </rPr>
      <t>cells are output value computations that use all of the available 216 horizontal data points (not just any single Hz).</t>
    </r>
  </si>
  <si>
    <r>
      <t>Note</t>
    </r>
    <r>
      <rPr>
        <b/>
        <sz val="12"/>
        <color indexed="20"/>
        <rFont val="Arial"/>
        <family val="2"/>
      </rPr>
      <t xml:space="preserve">: </t>
    </r>
    <r>
      <rPr>
        <sz val="12"/>
        <color indexed="20"/>
        <rFont val="Arial"/>
        <family val="2"/>
      </rPr>
      <t xml:space="preserve">All of the </t>
    </r>
    <r>
      <rPr>
        <b/>
        <i/>
        <sz val="16"/>
        <color indexed="53"/>
        <rFont val="Arial"/>
        <family val="2"/>
      </rPr>
      <t>ORANGE</t>
    </r>
    <r>
      <rPr>
        <sz val="12"/>
        <color indexed="20"/>
        <rFont val="Arial"/>
        <family val="2"/>
      </rPr>
      <t>cells are places where you can supply input values and or enable features.</t>
    </r>
  </si>
  <si>
    <t>Most importantly it contains the computational engine, data tables and formula calculations that drives the output plots and the green cell results.</t>
  </si>
  <si>
    <r>
      <t xml:space="preserve">The two "Introduction &amp; Notes" (worksheets) describe how and where the User can input their waveform values.  It is suggested that after reading these two worksheets, to then look at the "Waveform Display Plots" worksheet and then view the default </t>
    </r>
    <r>
      <rPr>
        <b/>
        <sz val="11"/>
        <color indexed="53"/>
        <rFont val="Arial"/>
        <family val="2"/>
      </rPr>
      <t>Orange cell</t>
    </r>
    <r>
      <rPr>
        <sz val="11"/>
        <color indexed="61"/>
        <rFont val="Arial"/>
        <family val="2"/>
      </rPr>
      <t xml:space="preserve"> values within the "Inputs and Calculations" worksheet. This will reveal to the user why and how the default plots look the way they do.</t>
    </r>
  </si>
  <si>
    <t>Often new students will ask what is a waveform. A waveform is basically tracking over some period
of time the changes in magnitude of values.</t>
  </si>
  <si>
    <t xml:space="preserve">Values such as Volts, Amps or other electrical or physical parameters, they could be pressure, temperature, velocity, etc. They can be almost any measurable electro, mechanical, physical, quantity, quality that changes with time.
</t>
  </si>
  <si>
    <t>In the study of science and engineering, often is the need to measure and view over a period of time the differences that exist between a "Reference Waveform" and a “Compare Test Waveform". This "Wave Calc Tool" computes and plots voltages.</t>
  </si>
  <si>
    <r>
      <t xml:space="preserve">The "Inputs and Calculations" worksheet is full and busy. Take your time and work through the values within the Orange cells that you want to change or try out. Read the notes within this worksheet. </t>
    </r>
    <r>
      <rPr>
        <sz val="11"/>
        <color indexed="12"/>
        <rFont val="Arial"/>
        <family val="2"/>
      </rPr>
      <t xml:space="preserve">First, </t>
    </r>
    <r>
      <rPr>
        <sz val="11"/>
        <rFont val="Arial"/>
        <family val="2"/>
      </rPr>
      <t>v</t>
    </r>
    <r>
      <rPr>
        <sz val="11"/>
        <color indexed="12"/>
        <rFont val="Arial"/>
        <family val="2"/>
      </rPr>
      <t xml:space="preserve">iew the default "Waveform Display Plots" worksheet and see how they relate to the default </t>
    </r>
    <r>
      <rPr>
        <b/>
        <sz val="11"/>
        <color indexed="53"/>
        <rFont val="Arial"/>
        <family val="2"/>
      </rPr>
      <t>Orange Cell</t>
    </r>
    <r>
      <rPr>
        <sz val="11"/>
        <color indexed="12"/>
        <rFont val="Arial"/>
        <family val="2"/>
      </rPr>
      <t xml:space="preserve"> values within the "Inputs and Calculations" worksheet. </t>
    </r>
  </si>
  <si>
    <t>Define, Combine and Plot Waveforms</t>
  </si>
  <si>
    <t>Test Wave (yellow)</t>
  </si>
  <si>
    <t>Difference Wave (red)</t>
  </si>
  <si>
    <t>Reference Wave (blue)</t>
  </si>
  <si>
    <t>Summation Wave (purple)</t>
  </si>
  <si>
    <t>the difference between Reference &amp; Test</t>
  </si>
  <si>
    <t>the Sum of Reference &amp; Test</t>
  </si>
  <si>
    <t>you define</t>
  </si>
  <si>
    <t>The top first plot is a pure sine wave. The user gets to supply it's amplitude value.                 The user supplies it's "Peak" value in cell "D21".  Cell "E20" should only be selected as a "0 or a 1".  A zero "0" disables this "Reference Wave" (in BLUE) from being displayed and also not used in any computations.  A one "1" enables it's plot presentation and it's math usage.  Regarding frequency, it is just thought of as being some fixed frequency value "F".</t>
  </si>
  <si>
    <t>The displayed plots and math computations are formed from 216 equally spaced data points (for each plot).  This is a constant that does not change.  However, input cell "C9" allows the user to define how many data points per Hertz (i.e. per complete displayed cycle) that will be used by the top "Reference Wave" (in BLUE).  See the suggested values.</t>
  </si>
  <si>
    <t>Ok, let's go over some of the basics associated with the second plot, the "Compare Test Wave" (Yellow plot).   It's input cell "E25" is it's "Enable / Disable" for this plot.   Again, use only a "0 or a 1" value in this cell.</t>
  </si>
  <si>
    <t>User input cell "D26" is for the user to supply the Peak amplitude value for the "Compare Test Wave".</t>
  </si>
  <si>
    <t>User input cell "F29" is a special feature that allows the user to make the "Compare Test Wave" be a frequency multiple (increase or decrease) of the base "Reference Wave". A value of "1" sets it's frequency to be the same as the "Reference Wave".</t>
  </si>
  <si>
    <t xml:space="preserve">User input cells "G31, G37 and G34 thru HO34" provide some very nice custom capabilities to change and / or modify the characteristics of the user defined "Compare Test Wave".  Please read the usage notes to the left of each one of these cells. </t>
  </si>
  <si>
    <t xml:space="preserve">Their respective cells "E40, E45" are the Enable and Disable cells for the "Difference and Summation" plots.  Again, use only a zero "0" or a one "1" </t>
  </si>
  <si>
    <r>
      <t>Green cells</t>
    </r>
    <r>
      <rPr>
        <sz val="12"/>
        <rFont val="Arial"/>
        <family val="2"/>
      </rPr>
      <t xml:space="preserve"> C11 &amp; C12 computes and reports to the user two charecteristic values.  C11 is the number of Degrees per "Reference Wave" Sample Point.  C12 is the number of Cycles displayed within the "Reference Wave" Plot.</t>
    </r>
  </si>
  <si>
    <r>
      <t>Green cells</t>
    </r>
    <r>
      <rPr>
        <sz val="12"/>
        <rFont val="Arial"/>
        <family val="2"/>
      </rPr>
      <t xml:space="preserve"> H11 &amp; H12 also computes and reports two values. H11 is the number of Degrees per "Compare Test Wave" Sample Point.  H12 is the number of Cycles displayed within the "Compare Test Wave" Plot.</t>
    </r>
  </si>
  <si>
    <r>
      <t>Input</t>
    </r>
    <r>
      <rPr>
        <b/>
        <sz val="12"/>
        <color indexed="53"/>
        <rFont val="Arial"/>
        <family val="2"/>
      </rPr>
      <t xml:space="preserve"> Orange cell</t>
    </r>
    <r>
      <rPr>
        <sz val="12"/>
        <rFont val="Arial"/>
        <family val="2"/>
      </rPr>
      <t xml:space="preserve"> "C9" allows the user to define the number of data points per "Reference Wave" cycle.  There are a grand total of 216 data points, so if you select 216 then just one complete "Reference Wave" cycle will fill the plot display.  Some times you just want one complete cycle.  </t>
    </r>
    <r>
      <rPr>
        <sz val="10"/>
        <rFont val="Arial"/>
        <family val="2"/>
      </rPr>
      <t>(Cycles = 216 / C9 value)</t>
    </r>
  </si>
  <si>
    <t>Note: read the C9 value suggestions and experiment with it to get what you want.</t>
  </si>
  <si>
    <r>
      <t>Orange cells</t>
    </r>
    <r>
      <rPr>
        <sz val="12"/>
        <rFont val="Arial"/>
        <family val="2"/>
      </rPr>
      <t xml:space="preserve"> G31 and cells G34 thru HO34 allow the user to add offsets and aberrations to the otherwise defined "Compare Test Wave".</t>
    </r>
  </si>
  <si>
    <t>For example, the "Compare Test Wave" sine wave could be riding on top of a DC voltage (be it + or -).  Cell G31 provides for the user to input the desired offset value.  This value gets automatically distributed to all 216 data point.</t>
  </si>
  <si>
    <t>An aberration could be a spike or a notch that is impacting the "Compare Test Wave".  Cells G34 thru HO34 allow the user to define the type, magnitude, position and direction of an aberration that is impacting on / within the wave.</t>
  </si>
  <si>
    <t xml:space="preserve">If you want to see how your aberration or offset affects the over all Compare Test wave's RMS value, then you will want Orange cell C9 to be set to 216. Do this first before you start to building your custom abberration(s) or offset. </t>
  </si>
  <si>
    <r>
      <t xml:space="preserve">   &gt; Disable all but the "Compare Test Wave".  </t>
    </r>
    <r>
      <rPr>
        <sz val="10"/>
        <rFont val="Arial"/>
        <family val="2"/>
      </rPr>
      <t>(zero "0" in cells E20, E40, E45)</t>
    </r>
  </si>
  <si>
    <r>
      <t xml:space="preserve">   &gt; Set the "Compare Wave" Freq Multiplier to zero "0".  </t>
    </r>
    <r>
      <rPr>
        <sz val="10"/>
        <rFont val="Arial"/>
        <family val="2"/>
      </rPr>
      <t>(cell F29)</t>
    </r>
  </si>
  <si>
    <r>
      <t xml:space="preserve">   &gt; Set the ""Compare Wave" Phase Shift to zero "0".  </t>
    </r>
    <r>
      <rPr>
        <sz val="10"/>
        <rFont val="Arial"/>
        <family val="2"/>
      </rPr>
      <t>(cell G37)</t>
    </r>
  </si>
  <si>
    <t xml:space="preserve">   &gt; You may set any desired DC offset via cell G31.</t>
  </si>
  <si>
    <t xml:space="preserve">   &gt; Input your instantaneous data point values in cells G34 thru HO34.</t>
  </si>
  <si>
    <r>
      <t xml:space="preserve">Wave Calculation and Presentation Tool      </t>
    </r>
    <r>
      <rPr>
        <sz val="12"/>
        <rFont val="Arial"/>
        <family val="2"/>
      </rPr>
      <t>Revision 1.3r  Nov. 27, 2020</t>
    </r>
  </si>
  <si>
    <t>Wave Calculation and Presentation Tool      Revision 1.3r  Nov. 27, 2020</t>
  </si>
  <si>
    <r>
      <t xml:space="preserve">Sine Wave Calculation and Presentation Tool     </t>
    </r>
    <r>
      <rPr>
        <sz val="12"/>
        <rFont val="Arial"/>
        <family val="2"/>
      </rPr>
      <t>Revision 1.3r  Nov. 27, 2020</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</si>
</sst>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00"/>
    <numFmt numFmtId="165" formatCode="0.0"/>
    <numFmt numFmtId="166" formatCode="0.000000"/>
    <numFmt numFmtId="167" formatCode="&quot;Yes&quot;;&quot;Yes&quot;;&quot;No&quot;"/>
    <numFmt numFmtId="168" formatCode="&quot;True&quot;;&quot;True&quot;;&quot;False&quot;"/>
    <numFmt numFmtId="169" formatCode="&quot;On&quot;;&quot;On&quot;;&quot;Off&quot;"/>
  </numFmts>
  <fonts count="52">
    <font>
      <sz val="10"/>
      <name val="Arial"/>
      <family val="0"/>
    </font>
    <font>
      <sz val="8"/>
      <name val="Arial"/>
      <family val="2"/>
    </font>
    <font>
      <sz val="9"/>
      <name val="Arial"/>
      <family val="2"/>
    </font>
    <font>
      <b/>
      <sz val="12"/>
      <name val="Arial"/>
      <family val="2"/>
    </font>
    <font>
      <b/>
      <sz val="16"/>
      <color indexed="16"/>
      <name val="Arial"/>
      <family val="2"/>
    </font>
    <font>
      <sz val="10"/>
      <color indexed="12"/>
      <name val="Arial"/>
      <family val="2"/>
    </font>
    <font>
      <sz val="10"/>
      <color indexed="13"/>
      <name val="Arial"/>
      <family val="2"/>
    </font>
    <font>
      <b/>
      <sz val="8"/>
      <color indexed="10"/>
      <name val="Arial"/>
      <family val="2"/>
    </font>
    <font>
      <sz val="12"/>
      <name val="Arial"/>
      <family val="2"/>
    </font>
    <font>
      <b/>
      <sz val="10"/>
      <color indexed="11"/>
      <name val="Arial"/>
      <family val="2"/>
    </font>
    <font>
      <b/>
      <sz val="10"/>
      <name val="Arial"/>
      <family val="2"/>
    </font>
    <font>
      <sz val="14"/>
      <name val="Arial"/>
      <family val="2"/>
    </font>
    <font>
      <b/>
      <sz val="20"/>
      <color indexed="12"/>
      <name val="Arial"/>
      <family val="2"/>
    </font>
    <font>
      <b/>
      <sz val="20"/>
      <color indexed="16"/>
      <name val="Arial"/>
      <family val="2"/>
    </font>
    <font>
      <b/>
      <sz val="20"/>
      <color indexed="34"/>
      <name val="Arial"/>
      <family val="2"/>
    </font>
    <font>
      <b/>
      <sz val="20"/>
      <color indexed="10"/>
      <name val="Arial"/>
      <family val="2"/>
    </font>
    <font>
      <sz val="16"/>
      <name val="Arial"/>
      <family val="2"/>
    </font>
    <font>
      <sz val="8.5"/>
      <name val="Arial"/>
      <family val="2"/>
    </font>
    <font>
      <b/>
      <sz val="20"/>
      <color indexed="33"/>
      <name val="Arial"/>
      <family val="2"/>
    </font>
    <font>
      <sz val="10"/>
      <color indexed="20"/>
      <name val="Arial"/>
      <family val="2"/>
    </font>
    <font>
      <b/>
      <sz val="10"/>
      <color indexed="20"/>
      <name val="Arial"/>
      <family val="2"/>
    </font>
    <font>
      <sz val="9.5"/>
      <name val="Arial"/>
      <family val="2"/>
    </font>
    <font>
      <b/>
      <sz val="14"/>
      <color indexed="53"/>
      <name val="Arial"/>
      <family val="2"/>
    </font>
    <font>
      <b/>
      <sz val="10"/>
      <color indexed="10"/>
      <name val="Arial"/>
      <family val="2"/>
    </font>
    <font>
      <sz val="10"/>
      <color indexed="11"/>
      <name val="Arial"/>
      <family val="2"/>
    </font>
    <font>
      <sz val="10"/>
      <color indexed="61"/>
      <name val="Arial"/>
      <family val="2"/>
    </font>
    <font>
      <sz val="12"/>
      <color indexed="61"/>
      <name val="Arial"/>
      <family val="2"/>
    </font>
    <font>
      <sz val="14"/>
      <color indexed="12"/>
      <name val="Arial"/>
      <family val="2"/>
    </font>
    <font>
      <b/>
      <sz val="12"/>
      <color indexed="52"/>
      <name val="Arial"/>
      <family val="2"/>
    </font>
    <font>
      <b/>
      <sz val="12"/>
      <color indexed="11"/>
      <name val="Arial"/>
      <family val="2"/>
    </font>
    <font>
      <b/>
      <sz val="12"/>
      <color indexed="53"/>
      <name val="Arial"/>
      <family val="2"/>
    </font>
    <font>
      <b/>
      <sz val="18"/>
      <color indexed="12"/>
      <name val="Arial"/>
      <family val="2"/>
    </font>
    <font>
      <sz val="12"/>
      <color indexed="12"/>
      <name val="Arial"/>
      <family val="2"/>
    </font>
    <font>
      <b/>
      <sz val="12"/>
      <color indexed="20"/>
      <name val="Arial"/>
      <family val="2"/>
    </font>
    <font>
      <sz val="12"/>
      <color indexed="20"/>
      <name val="Arial"/>
      <family val="2"/>
    </font>
    <font>
      <b/>
      <sz val="16"/>
      <color indexed="53"/>
      <name val="Arial"/>
      <family val="2"/>
    </font>
    <font>
      <b/>
      <sz val="14"/>
      <color indexed="10"/>
      <name val="Arial"/>
      <family val="2"/>
    </font>
    <font>
      <b/>
      <i/>
      <sz val="16"/>
      <color indexed="53"/>
      <name val="Arial"/>
      <family val="2"/>
    </font>
    <font>
      <b/>
      <sz val="14"/>
      <name val="Arial"/>
      <family val="2"/>
    </font>
    <font>
      <b/>
      <sz val="20"/>
      <color indexed="14"/>
      <name val="Arial"/>
      <family val="2"/>
    </font>
    <font>
      <sz val="11"/>
      <name val="Arial"/>
      <family val="2"/>
    </font>
    <font>
      <sz val="11"/>
      <color indexed="61"/>
      <name val="Arial"/>
      <family val="2"/>
    </font>
    <font>
      <b/>
      <sz val="11"/>
      <color indexed="53"/>
      <name val="Arial"/>
      <family val="2"/>
    </font>
    <font>
      <sz val="11"/>
      <color indexed="12"/>
      <name val="Arial"/>
      <family val="2"/>
    </font>
    <font>
      <sz val="28"/>
      <color indexed="57"/>
      <name val="Arial"/>
      <family val="2"/>
    </font>
    <font>
      <sz val="14"/>
      <color indexed="48"/>
      <name val="Arial"/>
      <family val="2"/>
    </font>
    <font>
      <sz val="14"/>
      <color indexed="13"/>
      <name val="Arial"/>
      <family val="2"/>
    </font>
    <font>
      <sz val="14"/>
      <color indexed="10"/>
      <name val="Arial"/>
      <family val="2"/>
    </font>
    <font>
      <sz val="14"/>
      <color indexed="61"/>
      <name val="Arial"/>
      <family val="2"/>
    </font>
    <font>
      <sz val="10"/>
      <color indexed="10"/>
      <name val="Arial"/>
      <family val="2"/>
    </font>
    <font>
      <sz val="10"/>
      <color indexed="48"/>
      <name val="Arial"/>
      <family val="2"/>
    </font>
    <font>
      <i/>
      <sz val="10"/>
      <name val="Arial"/>
      <family val="2"/>
    </font>
  </fonts>
  <fills count="10">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10"/>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1"/>
        <bgColor indexed="64"/>
      </patternFill>
    </fill>
    <fill>
      <patternFill patternType="solid">
        <fgColor indexed="9"/>
        <bgColor indexed="64"/>
      </patternFill>
    </fill>
  </fills>
  <borders count="2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thin"/>
      <right>
        <color indexed="63"/>
      </right>
      <top>
        <color indexed="63"/>
      </top>
      <bottom>
        <color indexed="63"/>
      </bottom>
    </border>
    <border>
      <left style="thin"/>
      <right style="medium"/>
      <top style="medium"/>
      <bottom style="thin"/>
    </border>
    <border>
      <left>
        <color indexed="63"/>
      </left>
      <right style="thin"/>
      <top style="thin"/>
      <bottom>
        <color indexed="63"/>
      </bottom>
    </border>
    <border>
      <left style="medium"/>
      <right>
        <color indexed="63"/>
      </right>
      <top>
        <color indexed="63"/>
      </top>
      <bottom>
        <color indexed="63"/>
      </bottom>
    </border>
    <border>
      <left>
        <color indexed="63"/>
      </left>
      <right style="medium"/>
      <top style="medium"/>
      <bottom style="thin"/>
    </border>
    <border>
      <left>
        <color indexed="63"/>
      </left>
      <right>
        <color indexed="63"/>
      </right>
      <top style="medium"/>
      <bottom style="thin"/>
    </border>
    <border>
      <left>
        <color indexed="63"/>
      </left>
      <right>
        <color indexed="63"/>
      </right>
      <top>
        <color indexed="63"/>
      </top>
      <bottom style="medium"/>
    </border>
    <border>
      <left style="medium"/>
      <right>
        <color indexed="63"/>
      </right>
      <top style="medium"/>
      <bottom style="thin"/>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medium"/>
      <right>
        <color indexed="63"/>
      </right>
      <top style="medium"/>
      <bottom style="medium"/>
    </border>
    <border>
      <left style="medium"/>
      <right>
        <color indexed="63"/>
      </right>
      <top style="medium"/>
      <bottom>
        <color indexed="63"/>
      </bottom>
    </border>
    <border>
      <left style="thin"/>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0" fontId="0" fillId="0" borderId="0" xfId="0" applyBorder="1" applyAlignment="1">
      <alignment horizontal="center"/>
    </xf>
    <xf numFmtId="0" fontId="0" fillId="0" borderId="0" xfId="0" applyAlignment="1">
      <alignment horizontal="center"/>
    </xf>
    <xf numFmtId="0" fontId="0" fillId="0" borderId="0" xfId="0" applyBorder="1" applyAlignment="1">
      <alignment/>
    </xf>
    <xf numFmtId="2" fontId="0" fillId="0" borderId="1" xfId="0" applyNumberFormat="1" applyBorder="1" applyAlignment="1">
      <alignment horizontal="right"/>
    </xf>
    <xf numFmtId="2" fontId="0" fillId="0" borderId="2" xfId="0" applyNumberFormat="1" applyBorder="1" applyAlignment="1">
      <alignment horizontal="right"/>
    </xf>
    <xf numFmtId="2" fontId="0" fillId="0" borderId="3" xfId="0" applyNumberFormat="1" applyBorder="1" applyAlignment="1">
      <alignment horizontal="right"/>
    </xf>
    <xf numFmtId="2" fontId="0" fillId="0" borderId="0" xfId="0" applyNumberFormat="1" applyBorder="1" applyAlignment="1">
      <alignment horizontal="right"/>
    </xf>
    <xf numFmtId="2" fontId="0" fillId="0" borderId="0" xfId="0" applyNumberFormat="1" applyBorder="1" applyAlignment="1">
      <alignment horizontal="center"/>
    </xf>
    <xf numFmtId="0" fontId="0" fillId="0" borderId="0" xfId="0" applyFill="1" applyBorder="1" applyAlignment="1">
      <alignment/>
    </xf>
    <xf numFmtId="0" fontId="5" fillId="0" borderId="0" xfId="0" applyFont="1" applyFill="1" applyBorder="1" applyAlignment="1">
      <alignment horizontal="center"/>
    </xf>
    <xf numFmtId="2" fontId="9" fillId="0" borderId="0" xfId="0" applyNumberFormat="1" applyFont="1" applyFill="1" applyBorder="1" applyAlignment="1">
      <alignment horizontal="left"/>
    </xf>
    <xf numFmtId="0" fontId="6" fillId="0" borderId="0" xfId="0" applyFont="1" applyFill="1" applyBorder="1" applyAlignment="1">
      <alignment horizontal="center"/>
    </xf>
    <xf numFmtId="2" fontId="0" fillId="0" borderId="4" xfId="0" applyNumberFormat="1" applyBorder="1" applyAlignment="1">
      <alignment horizontal="right"/>
    </xf>
    <xf numFmtId="0" fontId="0" fillId="0" borderId="5" xfId="0" applyBorder="1" applyAlignment="1">
      <alignment/>
    </xf>
    <xf numFmtId="0" fontId="7" fillId="0" borderId="0" xfId="0" applyFont="1" applyFill="1" applyAlignment="1">
      <alignment horizontal="center" vertical="center" wrapText="1"/>
    </xf>
    <xf numFmtId="2" fontId="0" fillId="2" borderId="1" xfId="0" applyNumberFormat="1" applyFill="1" applyBorder="1" applyAlignment="1">
      <alignment horizontal="right"/>
    </xf>
    <xf numFmtId="0" fontId="10" fillId="0" borderId="0" xfId="0" applyFont="1" applyAlignment="1">
      <alignment/>
    </xf>
    <xf numFmtId="0" fontId="0" fillId="0" borderId="0" xfId="0" applyFont="1" applyAlignment="1">
      <alignment horizontal="center"/>
    </xf>
    <xf numFmtId="0" fontId="0" fillId="3" borderId="0" xfId="0" applyNumberFormat="1" applyFill="1" applyBorder="1" applyAlignment="1">
      <alignment/>
    </xf>
    <xf numFmtId="2" fontId="1" fillId="0" borderId="0" xfId="0" applyNumberFormat="1" applyFont="1" applyFill="1" applyBorder="1" applyAlignment="1">
      <alignment horizontal="left"/>
    </xf>
    <xf numFmtId="0" fontId="10" fillId="4" borderId="6" xfId="0" applyFont="1" applyFill="1" applyBorder="1" applyAlignment="1">
      <alignment horizontal="center" vertical="center"/>
    </xf>
    <xf numFmtId="2" fontId="0" fillId="4" borderId="1" xfId="0" applyNumberFormat="1" applyFill="1" applyBorder="1" applyAlignment="1">
      <alignment horizontal="right"/>
    </xf>
    <xf numFmtId="2" fontId="0" fillId="4" borderId="7" xfId="0" applyNumberFormat="1" applyFill="1" applyBorder="1" applyAlignment="1">
      <alignment horizontal="right"/>
    </xf>
    <xf numFmtId="0" fontId="10" fillId="0" borderId="0" xfId="0" applyFont="1" applyAlignment="1">
      <alignment horizontal="center"/>
    </xf>
    <xf numFmtId="2" fontId="2" fillId="0" borderId="0" xfId="0" applyNumberFormat="1" applyFont="1" applyBorder="1" applyAlignment="1">
      <alignment horizontal="left"/>
    </xf>
    <xf numFmtId="0" fontId="10" fillId="0" borderId="0" xfId="0" applyFont="1" applyAlignment="1">
      <alignment horizontal="left"/>
    </xf>
    <xf numFmtId="2" fontId="10" fillId="0" borderId="0" xfId="0" applyNumberFormat="1" applyFont="1" applyFill="1" applyAlignment="1">
      <alignment horizontal="center"/>
    </xf>
    <xf numFmtId="0" fontId="20" fillId="0" borderId="0" xfId="0" applyFont="1" applyAlignment="1">
      <alignment horizontal="center"/>
    </xf>
    <xf numFmtId="0" fontId="20" fillId="0" borderId="0" xfId="0" applyFont="1" applyBorder="1" applyAlignment="1">
      <alignment horizontal="center"/>
    </xf>
    <xf numFmtId="0" fontId="23" fillId="2" borderId="6" xfId="0" applyFont="1" applyFill="1" applyBorder="1" applyAlignment="1">
      <alignment horizontal="center" vertical="center"/>
    </xf>
    <xf numFmtId="0" fontId="23" fillId="0" borderId="0" xfId="0" applyFont="1" applyAlignment="1">
      <alignment horizontal="left"/>
    </xf>
    <xf numFmtId="0" fontId="2" fillId="4" borderId="8" xfId="0" applyFont="1" applyFill="1" applyBorder="1" applyAlignment="1">
      <alignment horizontal="left"/>
    </xf>
    <xf numFmtId="0" fontId="23" fillId="0" borderId="0" xfId="0" applyFont="1" applyBorder="1" applyAlignment="1">
      <alignment/>
    </xf>
    <xf numFmtId="0" fontId="25" fillId="2" borderId="0" xfId="0" applyFont="1" applyFill="1" applyAlignment="1">
      <alignment/>
    </xf>
    <xf numFmtId="0" fontId="8" fillId="0" borderId="0" xfId="0" applyFont="1" applyAlignment="1">
      <alignment horizontal="left" vertical="top" wrapText="1"/>
    </xf>
    <xf numFmtId="0" fontId="27" fillId="0" borderId="0" xfId="0" applyFont="1" applyAlignment="1">
      <alignment/>
    </xf>
    <xf numFmtId="2" fontId="0" fillId="5" borderId="1" xfId="0" applyNumberFormat="1" applyFill="1" applyBorder="1" applyAlignment="1">
      <alignment horizontal="right"/>
    </xf>
    <xf numFmtId="0" fontId="10" fillId="5" borderId="9" xfId="0" applyFont="1" applyFill="1" applyBorder="1" applyAlignment="1">
      <alignment horizontal="center"/>
    </xf>
    <xf numFmtId="0" fontId="0" fillId="5" borderId="10" xfId="0" applyFill="1" applyBorder="1" applyAlignment="1">
      <alignment/>
    </xf>
    <xf numFmtId="0" fontId="10" fillId="5" borderId="10" xfId="0" applyFont="1" applyFill="1" applyBorder="1" applyAlignment="1">
      <alignment/>
    </xf>
    <xf numFmtId="0" fontId="0" fillId="5" borderId="11" xfId="0" applyFont="1" applyFill="1" applyBorder="1" applyAlignment="1">
      <alignment horizontal="center"/>
    </xf>
    <xf numFmtId="0" fontId="23" fillId="5" borderId="6" xfId="0" applyFont="1" applyFill="1" applyBorder="1" applyAlignment="1">
      <alignment horizontal="center" vertical="center"/>
    </xf>
    <xf numFmtId="2" fontId="10" fillId="6" borderId="12" xfId="0" applyNumberFormat="1" applyFont="1" applyFill="1" applyBorder="1" applyAlignment="1">
      <alignment horizontal="center"/>
    </xf>
    <xf numFmtId="2" fontId="10" fillId="6" borderId="13" xfId="0" applyNumberFormat="1" applyFont="1" applyFill="1" applyBorder="1" applyAlignment="1">
      <alignment horizontal="center"/>
    </xf>
    <xf numFmtId="2" fontId="10" fillId="6" borderId="14" xfId="0" applyNumberFormat="1" applyFont="1" applyFill="1" applyBorder="1" applyAlignment="1">
      <alignment horizontal="center"/>
    </xf>
    <xf numFmtId="0" fontId="10" fillId="7" borderId="6" xfId="0" applyFont="1" applyFill="1" applyBorder="1" applyAlignment="1">
      <alignment horizontal="center" vertical="center"/>
    </xf>
    <xf numFmtId="0" fontId="2" fillId="7" borderId="8" xfId="0" applyFont="1" applyFill="1" applyBorder="1" applyAlignment="1">
      <alignment horizontal="left"/>
    </xf>
    <xf numFmtId="0" fontId="11" fillId="8" borderId="15" xfId="0" applyFont="1" applyFill="1" applyBorder="1" applyAlignment="1" applyProtection="1">
      <alignment horizontal="center"/>
      <protection hidden="1" locked="0"/>
    </xf>
    <xf numFmtId="0" fontId="10" fillId="8" borderId="0" xfId="0" applyFont="1" applyFill="1" applyBorder="1" applyAlignment="1" applyProtection="1">
      <alignment horizontal="center"/>
      <protection hidden="1" locked="0"/>
    </xf>
    <xf numFmtId="0" fontId="0" fillId="8" borderId="0" xfId="0" applyFill="1" applyAlignment="1" applyProtection="1">
      <alignment horizontal="center"/>
      <protection hidden="1" locked="0"/>
    </xf>
    <xf numFmtId="0" fontId="0" fillId="8" borderId="0" xfId="0" applyNumberFormat="1" applyFill="1" applyBorder="1" applyAlignment="1" applyProtection="1">
      <alignment/>
      <protection hidden="1" locked="0"/>
    </xf>
    <xf numFmtId="0" fontId="0" fillId="8" borderId="0" xfId="0" applyFill="1" applyAlignment="1" applyProtection="1">
      <alignment/>
      <protection hidden="1" locked="0"/>
    </xf>
    <xf numFmtId="165" fontId="3" fillId="8" borderId="16" xfId="0" applyNumberFormat="1" applyFont="1" applyFill="1" applyBorder="1" applyAlignment="1" applyProtection="1">
      <alignment horizontal="left" vertical="center"/>
      <protection hidden="1" locked="0"/>
    </xf>
    <xf numFmtId="2" fontId="0" fillId="7" borderId="1" xfId="0" applyNumberFormat="1" applyFont="1" applyFill="1" applyBorder="1" applyAlignment="1">
      <alignment horizontal="right"/>
    </xf>
    <xf numFmtId="0" fontId="0" fillId="2" borderId="11" xfId="0" applyFont="1" applyFill="1" applyBorder="1" applyAlignment="1">
      <alignment horizontal="center"/>
    </xf>
    <xf numFmtId="0" fontId="2" fillId="2" borderId="17" xfId="0" applyFont="1" applyFill="1" applyBorder="1" applyAlignment="1">
      <alignment/>
    </xf>
    <xf numFmtId="166" fontId="10" fillId="8" borderId="6" xfId="0" applyNumberFormat="1" applyFont="1" applyFill="1" applyBorder="1" applyAlignment="1" applyProtection="1">
      <alignment horizontal="center"/>
      <protection hidden="1" locked="0"/>
    </xf>
    <xf numFmtId="2" fontId="10" fillId="6" borderId="18" xfId="0" applyNumberFormat="1" applyFont="1" applyFill="1" applyBorder="1" applyAlignment="1">
      <alignment horizontal="center"/>
    </xf>
    <xf numFmtId="0" fontId="0" fillId="4" borderId="13" xfId="0" applyFont="1" applyFill="1" applyBorder="1" applyAlignment="1">
      <alignment horizontal="left"/>
    </xf>
    <xf numFmtId="0" fontId="0" fillId="7" borderId="13" xfId="0" applyFont="1" applyFill="1" applyBorder="1" applyAlignment="1">
      <alignment horizontal="left"/>
    </xf>
    <xf numFmtId="0" fontId="2" fillId="5" borderId="17" xfId="0" applyFont="1" applyFill="1" applyBorder="1" applyAlignment="1">
      <alignment/>
    </xf>
    <xf numFmtId="0" fontId="0" fillId="9" borderId="0" xfId="0" applyFill="1" applyAlignment="1">
      <alignment/>
    </xf>
    <xf numFmtId="0" fontId="49" fillId="9" borderId="0" xfId="0" applyFont="1" applyFill="1" applyAlignment="1">
      <alignment/>
    </xf>
    <xf numFmtId="0" fontId="25" fillId="9" borderId="0" xfId="0" applyFont="1" applyFill="1" applyAlignment="1">
      <alignment/>
    </xf>
    <xf numFmtId="0" fontId="45" fillId="9" borderId="0" xfId="0" applyFont="1" applyFill="1" applyAlignment="1">
      <alignment horizontal="left"/>
    </xf>
    <xf numFmtId="0" fontId="16" fillId="6" borderId="0" xfId="0" applyFont="1" applyFill="1" applyAlignment="1">
      <alignment horizontal="center" vertical="center"/>
    </xf>
    <xf numFmtId="0" fontId="44" fillId="2" borderId="0" xfId="0" applyFont="1" applyFill="1" applyAlignment="1">
      <alignment horizontal="center" vertical="center"/>
    </xf>
    <xf numFmtId="0" fontId="25" fillId="2" borderId="0" xfId="0" applyFont="1" applyFill="1" applyAlignment="1">
      <alignment horizontal="center" vertical="center" wrapText="1"/>
    </xf>
    <xf numFmtId="0" fontId="26" fillId="2" borderId="0" xfId="0" applyFont="1" applyFill="1" applyAlignment="1">
      <alignment horizontal="center"/>
    </xf>
    <xf numFmtId="0" fontId="46" fillId="3" borderId="0" xfId="0" applyFont="1" applyFill="1" applyAlignment="1">
      <alignment horizontal="left"/>
    </xf>
    <xf numFmtId="0" fontId="48" fillId="9" borderId="0" xfId="0" applyFont="1" applyFill="1" applyAlignment="1">
      <alignment horizontal="left"/>
    </xf>
    <xf numFmtId="0" fontId="47" fillId="9" borderId="0" xfId="0" applyFont="1" applyFill="1" applyAlignment="1">
      <alignment horizontal="left"/>
    </xf>
    <xf numFmtId="0" fontId="6" fillId="3" borderId="0" xfId="0" applyFont="1" applyFill="1" applyAlignment="1">
      <alignment horizontal="center"/>
    </xf>
    <xf numFmtId="0" fontId="50" fillId="9" borderId="0" xfId="0" applyFont="1" applyFill="1" applyAlignment="1">
      <alignment horizontal="center"/>
    </xf>
    <xf numFmtId="49" fontId="8" fillId="0" borderId="0" xfId="0" applyNumberFormat="1" applyFont="1" applyAlignment="1">
      <alignment horizontal="left" vertical="top" wrapText="1"/>
    </xf>
    <xf numFmtId="49" fontId="26" fillId="0" borderId="0" xfId="0" applyNumberFormat="1" applyFont="1" applyAlignment="1">
      <alignment horizontal="left" vertical="top" wrapText="1"/>
    </xf>
    <xf numFmtId="0" fontId="41" fillId="0" borderId="0" xfId="0" applyFont="1" applyAlignment="1">
      <alignment horizontal="left" vertical="top" wrapText="1"/>
    </xf>
    <xf numFmtId="0" fontId="31" fillId="0" borderId="0" xfId="0" applyFont="1" applyAlignment="1">
      <alignment horizontal="center"/>
    </xf>
    <xf numFmtId="0" fontId="8" fillId="0" borderId="0" xfId="0" applyFont="1" applyAlignment="1">
      <alignment horizontal="left" vertical="top" wrapText="1"/>
    </xf>
    <xf numFmtId="0" fontId="40" fillId="0" borderId="0" xfId="0" applyFont="1" applyAlignment="1">
      <alignment horizontal="left" vertical="top" wrapText="1"/>
    </xf>
    <xf numFmtId="0" fontId="0" fillId="0" borderId="0" xfId="0" applyFont="1" applyAlignment="1">
      <alignment horizontal="left" vertical="top" wrapText="1"/>
    </xf>
    <xf numFmtId="0" fontId="11" fillId="6" borderId="0" xfId="0" applyFont="1" applyFill="1" applyAlignment="1">
      <alignment horizontal="center" vertical="center"/>
    </xf>
    <xf numFmtId="0" fontId="27" fillId="0" borderId="0" xfId="0" applyFont="1" applyAlignment="1">
      <alignment horizontal="center"/>
    </xf>
    <xf numFmtId="0" fontId="29" fillId="0" borderId="0" xfId="0" applyFont="1" applyAlignment="1">
      <alignment horizontal="left" vertical="top" wrapText="1"/>
    </xf>
    <xf numFmtId="0" fontId="30" fillId="0" borderId="0" xfId="0" applyFont="1" applyAlignment="1">
      <alignment horizontal="left" vertical="top" wrapText="1"/>
    </xf>
    <xf numFmtId="2" fontId="2" fillId="0" borderId="1" xfId="0" applyNumberFormat="1" applyFont="1" applyBorder="1" applyAlignment="1">
      <alignment horizontal="left"/>
    </xf>
    <xf numFmtId="0" fontId="2" fillId="7" borderId="13" xfId="0" applyFont="1" applyFill="1" applyBorder="1" applyAlignment="1">
      <alignment horizontal="left" vertical="top"/>
    </xf>
    <xf numFmtId="0" fontId="2" fillId="7" borderId="14" xfId="0" applyFont="1" applyFill="1" applyBorder="1" applyAlignment="1">
      <alignment horizontal="left" vertical="top"/>
    </xf>
    <xf numFmtId="0" fontId="2" fillId="4" borderId="13" xfId="0" applyFont="1" applyFill="1" applyBorder="1" applyAlignment="1">
      <alignment horizontal="left" vertical="top"/>
    </xf>
    <xf numFmtId="0" fontId="2" fillId="4" borderId="14" xfId="0" applyFont="1" applyFill="1" applyBorder="1" applyAlignment="1">
      <alignment horizontal="left" vertical="top"/>
    </xf>
    <xf numFmtId="0" fontId="2" fillId="7" borderId="19" xfId="0" applyFont="1" applyFill="1" applyBorder="1" applyAlignment="1">
      <alignment horizontal="left"/>
    </xf>
    <xf numFmtId="0" fontId="2" fillId="7" borderId="20" xfId="0" applyFont="1" applyFill="1" applyBorder="1" applyAlignment="1">
      <alignment horizontal="left"/>
    </xf>
    <xf numFmtId="0" fontId="3" fillId="0" borderId="0" xfId="0" applyFont="1" applyAlignment="1">
      <alignment horizontal="left"/>
    </xf>
    <xf numFmtId="0" fontId="2" fillId="4" borderId="21" xfId="0" applyFont="1" applyFill="1" applyBorder="1" applyAlignment="1">
      <alignment horizontal="left"/>
    </xf>
    <xf numFmtId="0" fontId="2" fillId="4" borderId="22" xfId="0" applyFont="1" applyFill="1" applyBorder="1" applyAlignment="1">
      <alignment horizontal="left"/>
    </xf>
    <xf numFmtId="0" fontId="11" fillId="7" borderId="16" xfId="0" applyFont="1" applyFill="1" applyBorder="1" applyAlignment="1">
      <alignment horizontal="center"/>
    </xf>
    <xf numFmtId="0" fontId="11" fillId="7" borderId="23" xfId="0" applyFont="1" applyFill="1" applyBorder="1" applyAlignment="1">
      <alignment horizontal="center"/>
    </xf>
    <xf numFmtId="0" fontId="11" fillId="7" borderId="24" xfId="0" applyFont="1" applyFill="1" applyBorder="1" applyAlignment="1">
      <alignment horizontal="center"/>
    </xf>
    <xf numFmtId="0" fontId="10" fillId="5" borderId="11" xfId="0" applyFont="1" applyFill="1" applyBorder="1" applyAlignment="1">
      <alignment horizontal="left"/>
    </xf>
    <xf numFmtId="0" fontId="10" fillId="5" borderId="14" xfId="0" applyFont="1" applyFill="1" applyBorder="1" applyAlignment="1">
      <alignment horizontal="left"/>
    </xf>
    <xf numFmtId="0" fontId="10" fillId="2" borderId="11" xfId="0" applyFont="1" applyFill="1" applyBorder="1" applyAlignment="1">
      <alignment horizontal="left"/>
    </xf>
    <xf numFmtId="0" fontId="10" fillId="2" borderId="14" xfId="0" applyFont="1" applyFill="1" applyBorder="1" applyAlignment="1">
      <alignment horizontal="left"/>
    </xf>
    <xf numFmtId="0" fontId="0" fillId="2" borderId="0" xfId="0" applyFont="1" applyFill="1" applyAlignment="1">
      <alignment horizontal="center" vertical="center"/>
    </xf>
    <xf numFmtId="0" fontId="11" fillId="5" borderId="16" xfId="0" applyFont="1" applyFill="1" applyBorder="1" applyAlignment="1">
      <alignment horizontal="center"/>
    </xf>
    <xf numFmtId="0" fontId="11" fillId="5" borderId="25" xfId="0" applyFont="1" applyFill="1" applyBorder="1" applyAlignment="1">
      <alignment horizontal="center"/>
    </xf>
    <xf numFmtId="0" fontId="11" fillId="5" borderId="22" xfId="0" applyFont="1" applyFill="1" applyBorder="1" applyAlignment="1">
      <alignment horizontal="center"/>
    </xf>
    <xf numFmtId="0" fontId="0" fillId="2" borderId="0" xfId="0" applyFill="1" applyAlignment="1">
      <alignment horizontal="center"/>
    </xf>
    <xf numFmtId="0" fontId="11" fillId="2" borderId="16" xfId="0" applyFont="1" applyFill="1" applyBorder="1" applyAlignment="1">
      <alignment horizontal="center"/>
    </xf>
    <xf numFmtId="0" fontId="11" fillId="2" borderId="25" xfId="0" applyFont="1" applyFill="1" applyBorder="1" applyAlignment="1">
      <alignment horizontal="center"/>
    </xf>
    <xf numFmtId="0" fontId="11" fillId="2" borderId="22" xfId="0" applyFont="1" applyFill="1" applyBorder="1" applyAlignment="1">
      <alignment horizontal="center"/>
    </xf>
    <xf numFmtId="0" fontId="2" fillId="2" borderId="25" xfId="0" applyFont="1" applyFill="1" applyBorder="1" applyAlignment="1">
      <alignment horizontal="left"/>
    </xf>
    <xf numFmtId="0" fontId="2" fillId="2" borderId="22" xfId="0" applyFont="1" applyFill="1" applyBorder="1" applyAlignment="1">
      <alignment horizontal="left"/>
    </xf>
    <xf numFmtId="0" fontId="2" fillId="2" borderId="13" xfId="0" applyFont="1" applyFill="1" applyBorder="1" applyAlignment="1">
      <alignment horizontal="right" vertical="top"/>
    </xf>
    <xf numFmtId="0" fontId="2" fillId="2" borderId="14" xfId="0" applyFont="1" applyFill="1" applyBorder="1" applyAlignment="1">
      <alignment horizontal="right" vertical="top"/>
    </xf>
    <xf numFmtId="0" fontId="0" fillId="2" borderId="0" xfId="0" applyFont="1" applyFill="1" applyAlignment="1">
      <alignment horizontal="center"/>
    </xf>
    <xf numFmtId="0" fontId="23" fillId="0" borderId="0" xfId="0" applyFont="1" applyBorder="1" applyAlignment="1">
      <alignment horizontal="left"/>
    </xf>
    <xf numFmtId="0" fontId="0" fillId="0" borderId="0" xfId="0" applyBorder="1" applyAlignment="1">
      <alignment horizontal="center"/>
    </xf>
    <xf numFmtId="0" fontId="11" fillId="4" borderId="16" xfId="0" applyFont="1" applyFill="1" applyBorder="1" applyAlignment="1">
      <alignment horizontal="center"/>
    </xf>
    <xf numFmtId="0" fontId="11" fillId="4" borderId="23" xfId="0" applyFont="1" applyFill="1" applyBorder="1" applyAlignment="1">
      <alignment horizontal="center"/>
    </xf>
    <xf numFmtId="0" fontId="11" fillId="4" borderId="24" xfId="0" applyFont="1" applyFill="1" applyBorder="1" applyAlignment="1">
      <alignment horizontal="center"/>
    </xf>
    <xf numFmtId="0" fontId="21" fillId="2" borderId="0" xfId="0" applyFont="1" applyFill="1" applyAlignment="1">
      <alignment horizontal="center"/>
    </xf>
    <xf numFmtId="0" fontId="10" fillId="2" borderId="0" xfId="0" applyFont="1" applyFill="1" applyAlignment="1">
      <alignment horizontal="center"/>
    </xf>
    <xf numFmtId="0" fontId="2" fillId="5" borderId="13" xfId="0" applyFont="1" applyFill="1" applyBorder="1" applyAlignment="1">
      <alignment horizontal="right" vertical="top"/>
    </xf>
    <xf numFmtId="0" fontId="2" fillId="5" borderId="14" xfId="0" applyFont="1" applyFill="1" applyBorder="1" applyAlignment="1">
      <alignment horizontal="right" vertical="top"/>
    </xf>
    <xf numFmtId="0" fontId="0" fillId="0" borderId="0" xfId="0" applyFont="1" applyBorder="1" applyAlignment="1">
      <alignment horizontal="left" vertical="top"/>
    </xf>
    <xf numFmtId="0" fontId="10" fillId="2" borderId="0" xfId="0" applyFont="1" applyFill="1" applyAlignment="1">
      <alignment horizontal="right"/>
    </xf>
    <xf numFmtId="0" fontId="10" fillId="5" borderId="0" xfId="0" applyFont="1" applyFill="1" applyAlignment="1">
      <alignment horizontal="right"/>
    </xf>
    <xf numFmtId="0" fontId="38" fillId="0" borderId="0" xfId="0" applyFont="1" applyFill="1" applyAlignment="1">
      <alignment horizontal="center" vertical="center"/>
    </xf>
    <xf numFmtId="0" fontId="36" fillId="0" borderId="0" xfId="0" applyFont="1" applyFill="1" applyAlignment="1">
      <alignment horizontal="center" vertical="center"/>
    </xf>
    <xf numFmtId="0" fontId="20" fillId="0" borderId="0" xfId="0" applyFont="1" applyAlignment="1">
      <alignment horizontal="center"/>
    </xf>
    <xf numFmtId="0" fontId="2" fillId="5" borderId="25" xfId="0" applyFont="1" applyFill="1" applyBorder="1" applyAlignment="1">
      <alignment horizontal="left"/>
    </xf>
    <xf numFmtId="0" fontId="2" fillId="5" borderId="22" xfId="0" applyFont="1" applyFill="1" applyBorder="1" applyAlignment="1">
      <alignment horizontal="left"/>
    </xf>
    <xf numFmtId="0" fontId="22" fillId="5" borderId="0" xfId="0" applyFont="1" applyFill="1" applyAlignment="1">
      <alignment horizontal="center"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10" fillId="2" borderId="10" xfId="0" applyFont="1" applyFill="1" applyBorder="1" applyAlignment="1">
      <alignment horizontal="left"/>
    </xf>
    <xf numFmtId="0" fontId="10" fillId="2" borderId="9" xfId="0" applyFont="1" applyFill="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FF"/>
                </a:solidFill>
                <a:latin typeface="Arial"/>
                <a:ea typeface="Arial"/>
                <a:cs typeface="Arial"/>
              </a:rPr>
              <a:t>Blue Reference </a:t>
            </a:r>
            <a:r>
              <a:rPr lang="en-US" cap="none" sz="2000" b="1" i="0" u="none" baseline="0">
                <a:solidFill>
                  <a:srgbClr val="800000"/>
                </a:solidFill>
                <a:latin typeface="Arial"/>
                <a:ea typeface="Arial"/>
                <a:cs typeface="Arial"/>
              </a:rPr>
              <a:t> and </a:t>
            </a:r>
            <a:r>
              <a:rPr lang="en-US" cap="none" sz="2000" b="1" i="0" u="none" baseline="0">
                <a:solidFill>
                  <a:srgbClr val="FFFF00"/>
                </a:solidFill>
                <a:latin typeface="Arial"/>
                <a:ea typeface="Arial"/>
                <a:cs typeface="Arial"/>
              </a:rPr>
              <a:t>Yellow Compare Test</a:t>
            </a:r>
            <a:r>
              <a:rPr lang="en-US" cap="none" sz="2000" b="1" i="0" u="none" baseline="0">
                <a:solidFill>
                  <a:srgbClr val="800000"/>
                </a:solidFill>
                <a:latin typeface="Arial"/>
                <a:ea typeface="Arial"/>
                <a:cs typeface="Arial"/>
              </a:rPr>
              <a:t> Waveforms with their 
</a:t>
            </a:r>
            <a:r>
              <a:rPr lang="en-US" cap="none" sz="2000" b="1" i="0" u="none" baseline="0">
                <a:solidFill>
                  <a:srgbClr val="FF0000"/>
                </a:solidFill>
                <a:latin typeface="Arial"/>
                <a:ea typeface="Arial"/>
                <a:cs typeface="Arial"/>
              </a:rPr>
              <a:t>Red</a:t>
            </a:r>
            <a:r>
              <a:rPr lang="en-US" cap="none" sz="2000" b="1" i="0" u="none" baseline="0">
                <a:solidFill>
                  <a:srgbClr val="800000"/>
                </a:solidFill>
                <a:latin typeface="Arial"/>
                <a:ea typeface="Arial"/>
                <a:cs typeface="Arial"/>
              </a:rPr>
              <a:t> Difference and </a:t>
            </a:r>
            <a:r>
              <a:rPr lang="en-US" cap="none" sz="2000" b="1" i="0" u="none" baseline="0">
                <a:solidFill>
                  <a:srgbClr val="FF00FF"/>
                </a:solidFill>
                <a:latin typeface="Arial"/>
                <a:ea typeface="Arial"/>
                <a:cs typeface="Arial"/>
              </a:rPr>
              <a:t>Purple</a:t>
            </a:r>
            <a:r>
              <a:rPr lang="en-US" cap="none" sz="2000" b="1" i="0" u="none" baseline="0">
                <a:solidFill>
                  <a:srgbClr val="FF00FF"/>
                </a:solidFill>
                <a:latin typeface="Arial"/>
                <a:ea typeface="Arial"/>
                <a:cs typeface="Arial"/>
              </a:rPr>
              <a:t> </a:t>
            </a:r>
            <a:r>
              <a:rPr lang="en-US" cap="none" sz="2000" b="1" i="0" u="none" baseline="0">
                <a:solidFill>
                  <a:srgbClr val="800000"/>
                </a:solidFill>
                <a:latin typeface="Arial"/>
                <a:ea typeface="Arial"/>
                <a:cs typeface="Arial"/>
              </a:rPr>
              <a:t>Summation Waveforms</a:t>
            </a:r>
            <a:r>
              <a:rPr lang="en-US" cap="none" sz="1600" b="1" i="0" u="none" baseline="0">
                <a:solidFill>
                  <a:srgbClr val="800000"/>
                </a:solidFill>
                <a:latin typeface="Arial"/>
                <a:ea typeface="Arial"/>
                <a:cs typeface="Arial"/>
              </a:rPr>
              <a:t> </a:t>
            </a:r>
          </a:p>
        </c:rich>
      </c:tx>
      <c:layout>
        <c:manualLayout>
          <c:xMode val="factor"/>
          <c:yMode val="factor"/>
          <c:x val="0.04075"/>
          <c:y val="-0.0195"/>
        </c:manualLayout>
      </c:layout>
      <c:spPr>
        <a:noFill/>
        <a:ln>
          <a:noFill/>
        </a:ln>
      </c:spPr>
    </c:title>
    <c:plotArea>
      <c:layout>
        <c:manualLayout>
          <c:xMode val="edge"/>
          <c:yMode val="edge"/>
          <c:x val="0.04"/>
          <c:y val="0.13375"/>
          <c:w val="0.93875"/>
          <c:h val="0.78425"/>
        </c:manualLayout>
      </c:layout>
      <c:lineChart>
        <c:grouping val="standard"/>
        <c:varyColors val="0"/>
        <c:ser>
          <c:idx val="1"/>
          <c:order val="0"/>
          <c:tx>
            <c:v>Reference Sine Wave</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Calculations'!$G$21:$HO$21</c:f>
              <c:numCache>
                <c:ptCount val="217"/>
                <c:pt idx="0">
                  <c:v>0</c:v>
                </c:pt>
                <c:pt idx="1">
                  <c:v>9.867504675243937</c:v>
                </c:pt>
                <c:pt idx="2">
                  <c:v>19.701620838151825</c:v>
                </c:pt>
                <c:pt idx="3">
                  <c:v>29.469072952544483</c:v>
                </c:pt>
                <c:pt idx="4">
                  <c:v>39.13681105228089</c:v>
                </c:pt>
                <c:pt idx="5">
                  <c:v>48.6721225718819</c:v>
                </c:pt>
                <c:pt idx="6">
                  <c:v>58.04274303549689</c:v>
                </c:pt>
                <c:pt idx="7">
                  <c:v>67.21696522967699</c:v>
                </c:pt>
                <c:pt idx="8">
                  <c:v>76.16374649054865</c:v>
                </c:pt>
                <c:pt idx="9">
                  <c:v>84.85281374236196</c:v>
                </c:pt>
                <c:pt idx="10">
                  <c:v>93.25476593199618</c:v>
                </c:pt>
                <c:pt idx="11">
                  <c:v>101.34117351281685</c:v>
                </c:pt>
                <c:pt idx="12">
                  <c:v>109.08467464126248</c:v>
                </c:pt>
                <c:pt idx="13">
                  <c:v>116.4590677606619</c:v>
                </c:pt>
                <c:pt idx="14">
                  <c:v>123.4394002590082</c:v>
                </c:pt>
                <c:pt idx="15">
                  <c:v>130.00205290069908</c:v>
                </c:pt>
                <c:pt idx="16">
                  <c:v>136.12481974655387</c:v>
                </c:pt>
                <c:pt idx="17">
                  <c:v>141.7869832916823</c:v>
                </c:pt>
                <c:pt idx="18">
                  <c:v>146.9693845669633</c:v>
                </c:pt>
                <c:pt idx="19">
                  <c:v>151.65448796693175</c:v>
                </c:pt>
                <c:pt idx="20">
                  <c:v>155.82644058471672</c:v>
                </c:pt>
                <c:pt idx="21">
                  <c:v>159.47112585326008</c:v>
                </c:pt>
                <c:pt idx="22">
                  <c:v>162.57621131131097</c:v>
                </c:pt>
                <c:pt idx="23">
                  <c:v>165.13119033257104</c:v>
                </c:pt>
                <c:pt idx="24">
                  <c:v>167.12741767679185</c:v>
                </c:pt>
                <c:pt idx="25">
                  <c:v>168.55813874253144</c:v>
                </c:pt>
                <c:pt idx="26">
                  <c:v>169.41851242258747</c:v>
                </c:pt>
                <c:pt idx="27">
                  <c:v>169.7056274847714</c:v>
                </c:pt>
                <c:pt idx="28">
                  <c:v>169.41851242259702</c:v>
                </c:pt>
                <c:pt idx="29">
                  <c:v>168.55813874255057</c:v>
                </c:pt>
                <c:pt idx="30">
                  <c:v>167.12741767682044</c:v>
                </c:pt>
                <c:pt idx="31">
                  <c:v>165.131190332609</c:v>
                </c:pt>
                <c:pt idx="32">
                  <c:v>162.57621131135818</c:v>
                </c:pt>
                <c:pt idx="33">
                  <c:v>159.47112585331635</c:v>
                </c:pt>
                <c:pt idx="34">
                  <c:v>155.82644058478192</c:v>
                </c:pt>
                <c:pt idx="35">
                  <c:v>151.65448796700565</c:v>
                </c:pt>
                <c:pt idx="36">
                  <c:v>146.9693845670456</c:v>
                </c:pt>
                <c:pt idx="37">
                  <c:v>141.78698329177277</c:v>
                </c:pt>
                <c:pt idx="38">
                  <c:v>136.12481974665218</c:v>
                </c:pt>
                <c:pt idx="39">
                  <c:v>130.00205290080493</c:v>
                </c:pt>
                <c:pt idx="40">
                  <c:v>123.43940025912114</c:v>
                </c:pt>
                <c:pt idx="41">
                  <c:v>116.45906776078165</c:v>
                </c:pt>
                <c:pt idx="42">
                  <c:v>109.0846746413886</c:v>
                </c:pt>
                <c:pt idx="43">
                  <c:v>101.34117351294886</c:v>
                </c:pt>
                <c:pt idx="44">
                  <c:v>93.25476593213368</c:v>
                </c:pt>
                <c:pt idx="45">
                  <c:v>84.85281374250442</c:v>
                </c:pt>
                <c:pt idx="46">
                  <c:v>76.16374649069566</c:v>
                </c:pt>
                <c:pt idx="47">
                  <c:v>67.21696522982796</c:v>
                </c:pt>
                <c:pt idx="48">
                  <c:v>58.04274303565141</c:v>
                </c:pt>
                <c:pt idx="49">
                  <c:v>48.67212257203943</c:v>
                </c:pt>
                <c:pt idx="50">
                  <c:v>39.136811052440834</c:v>
                </c:pt>
                <c:pt idx="51">
                  <c:v>29.469072952706362</c:v>
                </c:pt>
                <c:pt idx="52">
                  <c:v>19.701620838315023</c:v>
                </c:pt>
                <c:pt idx="53">
                  <c:v>9.86750467540797</c:v>
                </c:pt>
                <c:pt idx="54">
                  <c:v>1.6423990189738365E-10</c:v>
                </c:pt>
                <c:pt idx="55">
                  <c:v>-9.867504675079969</c:v>
                </c:pt>
                <c:pt idx="56">
                  <c:v>-19.701620837988763</c:v>
                </c:pt>
                <c:pt idx="57">
                  <c:v>-29.4690729523828</c:v>
                </c:pt>
                <c:pt idx="58">
                  <c:v>-39.13681105212113</c:v>
                </c:pt>
                <c:pt idx="59">
                  <c:v>-48.67212257172468</c:v>
                </c:pt>
                <c:pt idx="60">
                  <c:v>-58.04274303534267</c:v>
                </c:pt>
                <c:pt idx="61">
                  <c:v>-67.21696522952635</c:v>
                </c:pt>
                <c:pt idx="62">
                  <c:v>-76.16374649040205</c:v>
                </c:pt>
                <c:pt idx="63">
                  <c:v>-84.85281374221995</c:v>
                </c:pt>
                <c:pt idx="64">
                  <c:v>-93.25476593185918</c:v>
                </c:pt>
                <c:pt idx="65">
                  <c:v>-101.34117351268533</c:v>
                </c:pt>
                <c:pt idx="66">
                  <c:v>-109.08467464113691</c:v>
                </c:pt>
                <c:pt idx="67">
                  <c:v>-116.45906776054265</c:v>
                </c:pt>
                <c:pt idx="68">
                  <c:v>-123.43940025889573</c:v>
                </c:pt>
                <c:pt idx="69">
                  <c:v>-130.00205290059375</c:v>
                </c:pt>
                <c:pt idx="70">
                  <c:v>-136.12481974645604</c:v>
                </c:pt>
                <c:pt idx="71">
                  <c:v>-141.78698329159232</c:v>
                </c:pt>
                <c:pt idx="72">
                  <c:v>-146.96938456688136</c:v>
                </c:pt>
                <c:pt idx="73">
                  <c:v>-151.65448796685826</c:v>
                </c:pt>
                <c:pt idx="74">
                  <c:v>-155.8264405846519</c:v>
                </c:pt>
                <c:pt idx="75">
                  <c:v>-159.47112585320406</c:v>
                </c:pt>
                <c:pt idx="76">
                  <c:v>-162.57621131126402</c:v>
                </c:pt>
                <c:pt idx="77">
                  <c:v>-165.1311903325333</c:v>
                </c:pt>
                <c:pt idx="78">
                  <c:v>-167.12741767676343</c:v>
                </c:pt>
                <c:pt idx="79">
                  <c:v>-168.55813874251243</c:v>
                </c:pt>
                <c:pt idx="80">
                  <c:v>-169.41851242257792</c:v>
                </c:pt>
                <c:pt idx="81">
                  <c:v>-169.7056274847714</c:v>
                </c:pt>
                <c:pt idx="82">
                  <c:v>-169.41851242260654</c:v>
                </c:pt>
                <c:pt idx="83">
                  <c:v>-168.55813874256958</c:v>
                </c:pt>
                <c:pt idx="84">
                  <c:v>-167.1274176768489</c:v>
                </c:pt>
                <c:pt idx="85">
                  <c:v>-165.1311903326468</c:v>
                </c:pt>
                <c:pt idx="86">
                  <c:v>-162.57621131140525</c:v>
                </c:pt>
                <c:pt idx="87">
                  <c:v>-159.47112585337248</c:v>
                </c:pt>
                <c:pt idx="88">
                  <c:v>-155.8264405848469</c:v>
                </c:pt>
                <c:pt idx="89">
                  <c:v>-151.6544879670793</c:v>
                </c:pt>
                <c:pt idx="90">
                  <c:v>-146.9693845671277</c:v>
                </c:pt>
                <c:pt idx="91">
                  <c:v>-141.786983291863</c:v>
                </c:pt>
                <c:pt idx="92">
                  <c:v>-136.12481974675032</c:v>
                </c:pt>
                <c:pt idx="93">
                  <c:v>-130.0020529009106</c:v>
                </c:pt>
                <c:pt idx="94">
                  <c:v>-123.43940025923396</c:v>
                </c:pt>
                <c:pt idx="95">
                  <c:v>-116.45906776090128</c:v>
                </c:pt>
                <c:pt idx="96">
                  <c:v>-109.08467464151465</c:v>
                </c:pt>
                <c:pt idx="97">
                  <c:v>-101.34117351308097</c:v>
                </c:pt>
                <c:pt idx="98">
                  <c:v>-93.25476593227133</c:v>
                </c:pt>
                <c:pt idx="99">
                  <c:v>-84.85281374264724</c:v>
                </c:pt>
                <c:pt idx="100">
                  <c:v>-76.1637464908431</c:v>
                </c:pt>
                <c:pt idx="101">
                  <c:v>-67.21696522997946</c:v>
                </c:pt>
                <c:pt idx="102">
                  <c:v>-58.042743035806524</c:v>
                </c:pt>
                <c:pt idx="103">
                  <c:v>-48.67212257219764</c:v>
                </c:pt>
                <c:pt idx="104">
                  <c:v>-39.13681105260167</c:v>
                </c:pt>
                <c:pt idx="105">
                  <c:v>-29.469072952869222</c:v>
                </c:pt>
                <c:pt idx="106">
                  <c:v>-19.701620838479425</c:v>
                </c:pt>
                <c:pt idx="107">
                  <c:v>-9.867504675573135</c:v>
                </c:pt>
                <c:pt idx="108">
                  <c:v>-3.2983636367907007E-10</c:v>
                </c:pt>
                <c:pt idx="109">
                  <c:v>9.86750467491458</c:v>
                </c:pt>
                <c:pt idx="110">
                  <c:v>19.701620837824063</c:v>
                </c:pt>
                <c:pt idx="111">
                  <c:v>29.469072952219424</c:v>
                </c:pt>
                <c:pt idx="112">
                  <c:v>39.13681105195963</c:v>
                </c:pt>
                <c:pt idx="113">
                  <c:v>48.67212257156568</c:v>
                </c:pt>
                <c:pt idx="114">
                  <c:v>58.04274303518663</c:v>
                </c:pt>
                <c:pt idx="115">
                  <c:v>67.21696522937374</c:v>
                </c:pt>
                <c:pt idx="116">
                  <c:v>76.16374649025346</c:v>
                </c:pt>
                <c:pt idx="117">
                  <c:v>84.85281374207581</c:v>
                </c:pt>
                <c:pt idx="118">
                  <c:v>93.25476593172006</c:v>
                </c:pt>
                <c:pt idx="119">
                  <c:v>101.3411735125517</c:v>
                </c:pt>
                <c:pt idx="120">
                  <c:v>109.08467464100931</c:v>
                </c:pt>
                <c:pt idx="121">
                  <c:v>116.45906776042145</c:v>
                </c:pt>
                <c:pt idx="122">
                  <c:v>123.43940025878126</c:v>
                </c:pt>
                <c:pt idx="123">
                  <c:v>130.0020529004865</c:v>
                </c:pt>
                <c:pt idx="124">
                  <c:v>136.12481974635628</c:v>
                </c:pt>
                <c:pt idx="125">
                  <c:v>141.78698329150043</c:v>
                </c:pt>
                <c:pt idx="126">
                  <c:v>146.96938456679786</c:v>
                </c:pt>
                <c:pt idx="127">
                  <c:v>151.65448796678322</c:v>
                </c:pt>
                <c:pt idx="128">
                  <c:v>155.8264405845856</c:v>
                </c:pt>
                <c:pt idx="129">
                  <c:v>159.47112585314682</c:v>
                </c:pt>
                <c:pt idx="130">
                  <c:v>162.57621131121599</c:v>
                </c:pt>
                <c:pt idx="131">
                  <c:v>165.13119033249464</c:v>
                </c:pt>
                <c:pt idx="132">
                  <c:v>167.12741767673435</c:v>
                </c:pt>
                <c:pt idx="133">
                  <c:v>168.55813874249299</c:v>
                </c:pt>
                <c:pt idx="134">
                  <c:v>169.4185124225682</c:v>
                </c:pt>
                <c:pt idx="135">
                  <c:v>169.7056274847714</c:v>
                </c:pt>
                <c:pt idx="136">
                  <c:v>169.4185124226163</c:v>
                </c:pt>
                <c:pt idx="137">
                  <c:v>168.55813874258905</c:v>
                </c:pt>
                <c:pt idx="138">
                  <c:v>167.127417676878</c:v>
                </c:pt>
                <c:pt idx="139">
                  <c:v>165.13119033268546</c:v>
                </c:pt>
                <c:pt idx="140">
                  <c:v>162.5762113114533</c:v>
                </c:pt>
                <c:pt idx="141">
                  <c:v>159.4711258534298</c:v>
                </c:pt>
                <c:pt idx="142">
                  <c:v>155.82644058491323</c:v>
                </c:pt>
                <c:pt idx="143">
                  <c:v>151.65448796715447</c:v>
                </c:pt>
                <c:pt idx="144">
                  <c:v>146.96938456721145</c:v>
                </c:pt>
                <c:pt idx="145">
                  <c:v>141.78698329195507</c:v>
                </c:pt>
                <c:pt idx="146">
                  <c:v>136.12481974685033</c:v>
                </c:pt>
                <c:pt idx="147">
                  <c:v>130.00205290101826</c:v>
                </c:pt>
                <c:pt idx="148">
                  <c:v>123.43940025934899</c:v>
                </c:pt>
                <c:pt idx="149">
                  <c:v>116.45906776102319</c:v>
                </c:pt>
                <c:pt idx="150">
                  <c:v>109.08467464164306</c:v>
                </c:pt>
                <c:pt idx="151">
                  <c:v>101.34117351321542</c:v>
                </c:pt>
                <c:pt idx="152">
                  <c:v>93.25476593241139</c:v>
                </c:pt>
                <c:pt idx="153">
                  <c:v>84.8528137427924</c:v>
                </c:pt>
                <c:pt idx="154">
                  <c:v>76.16374649099264</c:v>
                </c:pt>
                <c:pt idx="155">
                  <c:v>67.21696523013297</c:v>
                </c:pt>
                <c:pt idx="156">
                  <c:v>58.04274303596362</c:v>
                </c:pt>
                <c:pt idx="157">
                  <c:v>48.6721225723575</c:v>
                </c:pt>
                <c:pt idx="158">
                  <c:v>39.136811052763754</c:v>
                </c:pt>
                <c:pt idx="159">
                  <c:v>29.469072953033265</c:v>
                </c:pt>
                <c:pt idx="160">
                  <c:v>19.701620838644573</c:v>
                </c:pt>
                <c:pt idx="161">
                  <c:v>9.867504675738978</c:v>
                </c:pt>
                <c:pt idx="162">
                  <c:v>4.959603765268742E-10</c:v>
                </c:pt>
                <c:pt idx="163">
                  <c:v>-9.867504674749036</c:v>
                </c:pt>
                <c:pt idx="164">
                  <c:v>-19.70162083765936</c:v>
                </c:pt>
                <c:pt idx="165">
                  <c:v>-29.469072952056415</c:v>
                </c:pt>
                <c:pt idx="166">
                  <c:v>-39.136811051798865</c:v>
                </c:pt>
                <c:pt idx="167">
                  <c:v>-48.67212257140725</c:v>
                </c:pt>
                <c:pt idx="168">
                  <c:v>-58.04274303503152</c:v>
                </c:pt>
                <c:pt idx="169">
                  <c:v>-67.21696522922245</c:v>
                </c:pt>
                <c:pt idx="170">
                  <c:v>-76.16374649010622</c:v>
                </c:pt>
                <c:pt idx="171">
                  <c:v>-84.85281374193339</c:v>
                </c:pt>
                <c:pt idx="172">
                  <c:v>-93.25476593158291</c:v>
                </c:pt>
                <c:pt idx="173">
                  <c:v>-101.34117351242003</c:v>
                </c:pt>
                <c:pt idx="174">
                  <c:v>-109.08467464088366</c:v>
                </c:pt>
                <c:pt idx="175">
                  <c:v>-116.45906776030215</c:v>
                </c:pt>
                <c:pt idx="176">
                  <c:v>-123.43940025866891</c:v>
                </c:pt>
                <c:pt idx="177">
                  <c:v>-130.00205290038144</c:v>
                </c:pt>
                <c:pt idx="178">
                  <c:v>-136.1248197462587</c:v>
                </c:pt>
                <c:pt idx="179">
                  <c:v>-141.78698329141082</c:v>
                </c:pt>
                <c:pt idx="180">
                  <c:v>-146.96938456671637</c:v>
                </c:pt>
                <c:pt idx="181">
                  <c:v>-151.6544879667101</c:v>
                </c:pt>
                <c:pt idx="182">
                  <c:v>-155.82644058452118</c:v>
                </c:pt>
                <c:pt idx="183">
                  <c:v>-159.47112585309128</c:v>
                </c:pt>
                <c:pt idx="184">
                  <c:v>-162.57621131116943</c:v>
                </c:pt>
                <c:pt idx="185">
                  <c:v>-165.13119033245727</c:v>
                </c:pt>
                <c:pt idx="186">
                  <c:v>-167.1274176767062</c:v>
                </c:pt>
                <c:pt idx="187">
                  <c:v>-168.5581387424742</c:v>
                </c:pt>
                <c:pt idx="188">
                  <c:v>-169.4185124225588</c:v>
                </c:pt>
                <c:pt idx="189">
                  <c:v>-169.7056274847714</c:v>
                </c:pt>
                <c:pt idx="190">
                  <c:v>-169.41851242262567</c:v>
                </c:pt>
                <c:pt idx="191">
                  <c:v>-168.55813874260775</c:v>
                </c:pt>
                <c:pt idx="192">
                  <c:v>-167.12741767690596</c:v>
                </c:pt>
                <c:pt idx="193">
                  <c:v>-165.13119033272253</c:v>
                </c:pt>
                <c:pt idx="194">
                  <c:v>-162.57621131149932</c:v>
                </c:pt>
                <c:pt idx="195">
                  <c:v>-159.4711258534847</c:v>
                </c:pt>
                <c:pt idx="196">
                  <c:v>-155.82644058497675</c:v>
                </c:pt>
                <c:pt idx="197">
                  <c:v>-151.65448796722643</c:v>
                </c:pt>
                <c:pt idx="198">
                  <c:v>-146.96938456729148</c:v>
                </c:pt>
                <c:pt idx="199">
                  <c:v>-141.78698329204286</c:v>
                </c:pt>
                <c:pt idx="200">
                  <c:v>-136.12481974694575</c:v>
                </c:pt>
                <c:pt idx="201">
                  <c:v>-130.00205290112078</c:v>
                </c:pt>
                <c:pt idx="202">
                  <c:v>-123.43940025945822</c:v>
                </c:pt>
                <c:pt idx="203">
                  <c:v>-116.459067761139</c:v>
                </c:pt>
                <c:pt idx="204">
                  <c:v>-109.08467464176478</c:v>
                </c:pt>
                <c:pt idx="205">
                  <c:v>-101.34117351334264</c:v>
                </c:pt>
                <c:pt idx="206">
                  <c:v>-93.25476593254389</c:v>
                </c:pt>
                <c:pt idx="207">
                  <c:v>-84.8528137429295</c:v>
                </c:pt>
                <c:pt idx="208">
                  <c:v>-76.16374649113435</c:v>
                </c:pt>
                <c:pt idx="209">
                  <c:v>-67.21696523027859</c:v>
                </c:pt>
                <c:pt idx="210">
                  <c:v>-58.04274303611236</c:v>
                </c:pt>
                <c:pt idx="211">
                  <c:v>-48.67212257250943</c:v>
                </c:pt>
                <c:pt idx="212">
                  <c:v>-39.13681105291807</c:v>
                </c:pt>
                <c:pt idx="213">
                  <c:v>-29.469072953189148</c:v>
                </c:pt>
                <c:pt idx="214">
                  <c:v>-19.70162083880209</c:v>
                </c:pt>
                <c:pt idx="215">
                  <c:v>-9.867504675897298</c:v>
                </c:pt>
                <c:pt idx="216">
                  <c:v>-6.542464878209289E-10</c:v>
                </c:pt>
              </c:numCache>
            </c:numRef>
          </c:val>
          <c:smooth val="1"/>
        </c:ser>
        <c:ser>
          <c:idx val="2"/>
          <c:order val="1"/>
          <c:tx>
            <c:v>Compare Test Wave</c:v>
          </c:tx>
          <c:spPr>
            <a:ln w="25400">
              <a:solidFill>
                <a:srgbClr val="FFFF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Calculations'!$G$26:$HO$26</c:f>
              <c:numCache>
                <c:ptCount val="217"/>
                <c:pt idx="0">
                  <c:v>0</c:v>
                </c:pt>
                <c:pt idx="1">
                  <c:v>9.823024231572212</c:v>
                </c:pt>
                <c:pt idx="2">
                  <c:v>19.347580842558386</c:v>
                </c:pt>
                <c:pt idx="3">
                  <c:v>28.284270999992085</c:v>
                </c:pt>
                <c:pt idx="4">
                  <c:v>36.36155789562327</c:v>
                </c:pt>
                <c:pt idx="5">
                  <c:v>43.33401725443273</c:v>
                </c:pt>
                <c:pt idx="6">
                  <c:v>48.989794427037836</c:v>
                </c:pt>
                <c:pt idx="7">
                  <c:v>53.157041486010435</c:v>
                </c:pt>
                <c:pt idx="8">
                  <c:v>55.709138738192486</c:v>
                </c:pt>
                <c:pt idx="9">
                  <c:v>56.568542</c:v>
                </c:pt>
                <c:pt idx="10">
                  <c:v>55.709138738202014</c:v>
                </c:pt>
                <c:pt idx="11">
                  <c:v>53.15704148602919</c:v>
                </c:pt>
                <c:pt idx="12">
                  <c:v>48.989794427065256</c:v>
                </c:pt>
                <c:pt idx="13">
                  <c:v>43.33401725446799</c:v>
                </c:pt>
                <c:pt idx="14">
                  <c:v>36.36155789566527</c:v>
                </c:pt>
                <c:pt idx="15">
                  <c:v>28.284271000039574</c:v>
                </c:pt>
                <c:pt idx="16">
                  <c:v>19.347580842609915</c:v>
                </c:pt>
                <c:pt idx="17">
                  <c:v>9.82302423162622</c:v>
                </c:pt>
                <c:pt idx="18">
                  <c:v>5.48471194032874E-11</c:v>
                </c:pt>
                <c:pt idx="19">
                  <c:v>-9.823024231518193</c:v>
                </c:pt>
                <c:pt idx="20">
                  <c:v>-19.34758084250686</c:v>
                </c:pt>
                <c:pt idx="21">
                  <c:v>-28.284270999944596</c:v>
                </c:pt>
                <c:pt idx="22">
                  <c:v>-36.361557895581264</c:v>
                </c:pt>
                <c:pt idx="23">
                  <c:v>-43.33401725439749</c:v>
                </c:pt>
                <c:pt idx="24">
                  <c:v>-48.98979442701041</c:v>
                </c:pt>
                <c:pt idx="25">
                  <c:v>-53.157041485991684</c:v>
                </c:pt>
                <c:pt idx="26">
                  <c:v>-55.709138738182965</c:v>
                </c:pt>
                <c:pt idx="27">
                  <c:v>-56.568542</c:v>
                </c:pt>
                <c:pt idx="28">
                  <c:v>-55.70913873821153</c:v>
                </c:pt>
                <c:pt idx="29">
                  <c:v>-53.15704148604796</c:v>
                </c:pt>
                <c:pt idx="30">
                  <c:v>-48.98979442709267</c:v>
                </c:pt>
                <c:pt idx="31">
                  <c:v>-43.33401725450324</c:v>
                </c:pt>
                <c:pt idx="32">
                  <c:v>-36.36155789570729</c:v>
                </c:pt>
                <c:pt idx="33">
                  <c:v>-28.284271000087045</c:v>
                </c:pt>
                <c:pt idx="34">
                  <c:v>-19.347580842661458</c:v>
                </c:pt>
                <c:pt idx="35">
                  <c:v>-9.82302423168021</c:v>
                </c:pt>
                <c:pt idx="36">
                  <c:v>-1.096942388065748E-10</c:v>
                </c:pt>
                <c:pt idx="37">
                  <c:v>9.823024231464203</c:v>
                </c:pt>
                <c:pt idx="38">
                  <c:v>19.347580842455297</c:v>
                </c:pt>
                <c:pt idx="39">
                  <c:v>28.284270999897096</c:v>
                </c:pt>
                <c:pt idx="40">
                  <c:v>36.36155789553926</c:v>
                </c:pt>
                <c:pt idx="41">
                  <c:v>43.334017254362216</c:v>
                </c:pt>
                <c:pt idx="42">
                  <c:v>48.989794426983</c:v>
                </c:pt>
                <c:pt idx="43">
                  <c:v>53.15704148597292</c:v>
                </c:pt>
                <c:pt idx="44">
                  <c:v>55.70913873817344</c:v>
                </c:pt>
                <c:pt idx="45">
                  <c:v>56.568542</c:v>
                </c:pt>
                <c:pt idx="46">
                  <c:v>55.70913873822105</c:v>
                </c:pt>
                <c:pt idx="47">
                  <c:v>53.157041486066724</c:v>
                </c:pt>
                <c:pt idx="48">
                  <c:v>48.98979442712011</c:v>
                </c:pt>
                <c:pt idx="49">
                  <c:v>43.33401725453848</c:v>
                </c:pt>
                <c:pt idx="50">
                  <c:v>36.361557895749286</c:v>
                </c:pt>
                <c:pt idx="51">
                  <c:v>28.284271000134527</c:v>
                </c:pt>
                <c:pt idx="52">
                  <c:v>19.34758084271302</c:v>
                </c:pt>
                <c:pt idx="53">
                  <c:v>9.823024231734248</c:v>
                </c:pt>
                <c:pt idx="54">
                  <c:v>1.6451623673074305E-10</c:v>
                </c:pt>
                <c:pt idx="55">
                  <c:v>-9.823024231410214</c:v>
                </c:pt>
                <c:pt idx="56">
                  <c:v>-19.34758084240383</c:v>
                </c:pt>
                <c:pt idx="57">
                  <c:v>-28.284270999849575</c:v>
                </c:pt>
                <c:pt idx="58">
                  <c:v>-36.36155789549723</c:v>
                </c:pt>
                <c:pt idx="59">
                  <c:v>-43.33401725432698</c:v>
                </c:pt>
                <c:pt idx="60">
                  <c:v>-48.98979442695559</c:v>
                </c:pt>
                <c:pt idx="61">
                  <c:v>-53.15704148595418</c:v>
                </c:pt>
                <c:pt idx="62">
                  <c:v>-55.709138738163915</c:v>
                </c:pt>
                <c:pt idx="63">
                  <c:v>-56.568542</c:v>
                </c:pt>
                <c:pt idx="64">
                  <c:v>-55.70913873823057</c:v>
                </c:pt>
                <c:pt idx="65">
                  <c:v>-53.157041486085454</c:v>
                </c:pt>
                <c:pt idx="66">
                  <c:v>-48.989794427147494</c:v>
                </c:pt>
                <c:pt idx="67">
                  <c:v>-43.334017254573745</c:v>
                </c:pt>
                <c:pt idx="68">
                  <c:v>-36.36155789579132</c:v>
                </c:pt>
                <c:pt idx="69">
                  <c:v>-28.28427100018205</c:v>
                </c:pt>
                <c:pt idx="70">
                  <c:v>-19.34758084276449</c:v>
                </c:pt>
                <c:pt idx="71">
                  <c:v>-9.823024231788187</c:v>
                </c:pt>
                <c:pt idx="72">
                  <c:v>-2.193884776131496E-10</c:v>
                </c:pt>
                <c:pt idx="73">
                  <c:v>9.823024231356177</c:v>
                </c:pt>
                <c:pt idx="74">
                  <c:v>19.34758084235227</c:v>
                </c:pt>
                <c:pt idx="75">
                  <c:v>28.284270999802143</c:v>
                </c:pt>
                <c:pt idx="76">
                  <c:v>36.36155789545519</c:v>
                </c:pt>
                <c:pt idx="77">
                  <c:v>43.33401725429171</c:v>
                </c:pt>
                <c:pt idx="78">
                  <c:v>48.98979442692816</c:v>
                </c:pt>
                <c:pt idx="79">
                  <c:v>53.157041485935416</c:v>
                </c:pt>
                <c:pt idx="80">
                  <c:v>55.7091387381544</c:v>
                </c:pt>
                <c:pt idx="81">
                  <c:v>56.568542</c:v>
                </c:pt>
                <c:pt idx="82">
                  <c:v>55.70913873824011</c:v>
                </c:pt>
                <c:pt idx="83">
                  <c:v>53.15704148610422</c:v>
                </c:pt>
                <c:pt idx="84">
                  <c:v>48.98979442717493</c:v>
                </c:pt>
                <c:pt idx="85">
                  <c:v>43.33401725460895</c:v>
                </c:pt>
                <c:pt idx="86">
                  <c:v>36.36155789583336</c:v>
                </c:pt>
                <c:pt idx="87">
                  <c:v>28.284271000229566</c:v>
                </c:pt>
                <c:pt idx="88">
                  <c:v>19.34758084281605</c:v>
                </c:pt>
                <c:pt idx="89">
                  <c:v>9.823024231842227</c:v>
                </c:pt>
                <c:pt idx="90">
                  <c:v>2.7416023257907957E-10</c:v>
                </c:pt>
                <c:pt idx="91">
                  <c:v>-9.823024231302137</c:v>
                </c:pt>
                <c:pt idx="92">
                  <c:v>-19.347580842300797</c:v>
                </c:pt>
                <c:pt idx="93">
                  <c:v>-28.284270999754707</c:v>
                </c:pt>
                <c:pt idx="94">
                  <c:v>-36.36155789541316</c:v>
                </c:pt>
                <c:pt idx="95">
                  <c:v>-43.33401725425644</c:v>
                </c:pt>
                <c:pt idx="96">
                  <c:v>-48.989794426900716</c:v>
                </c:pt>
                <c:pt idx="97">
                  <c:v>-53.15704148591665</c:v>
                </c:pt>
                <c:pt idx="98">
                  <c:v>-55.70913873814487</c:v>
                </c:pt>
                <c:pt idx="99">
                  <c:v>-56.568542</c:v>
                </c:pt>
                <c:pt idx="100">
                  <c:v>-55.709138738249614</c:v>
                </c:pt>
                <c:pt idx="101">
                  <c:v>-53.15704148612296</c:v>
                </c:pt>
                <c:pt idx="102">
                  <c:v>-48.98979442720231</c:v>
                </c:pt>
                <c:pt idx="103">
                  <c:v>-43.334017254644294</c:v>
                </c:pt>
                <c:pt idx="104">
                  <c:v>-36.36155789587539</c:v>
                </c:pt>
                <c:pt idx="105">
                  <c:v>-28.28427100027709</c:v>
                </c:pt>
                <c:pt idx="106">
                  <c:v>-19.34758084286761</c:v>
                </c:pt>
                <c:pt idx="107">
                  <c:v>-9.823024231896264</c:v>
                </c:pt>
                <c:pt idx="108">
                  <c:v>-3.290324734614861E-10</c:v>
                </c:pt>
                <c:pt idx="109">
                  <c:v>9.823024231248198</c:v>
                </c:pt>
                <c:pt idx="110">
                  <c:v>19.347580842249236</c:v>
                </c:pt>
                <c:pt idx="111">
                  <c:v>28.28427099970719</c:v>
                </c:pt>
                <c:pt idx="112">
                  <c:v>36.361557895371284</c:v>
                </c:pt>
                <c:pt idx="113">
                  <c:v>43.334017254221166</c:v>
                </c:pt>
                <c:pt idx="114">
                  <c:v>48.98979442687328</c:v>
                </c:pt>
                <c:pt idx="115">
                  <c:v>53.15704148589788</c:v>
                </c:pt>
                <c:pt idx="116">
                  <c:v>55.709138738135344</c:v>
                </c:pt>
                <c:pt idx="117">
                  <c:v>56.568542</c:v>
                </c:pt>
                <c:pt idx="118">
                  <c:v>55.70913873825914</c:v>
                </c:pt>
                <c:pt idx="119">
                  <c:v>53.15704148614172</c:v>
                </c:pt>
                <c:pt idx="120">
                  <c:v>48.989794427229754</c:v>
                </c:pt>
                <c:pt idx="121">
                  <c:v>43.33401725467943</c:v>
                </c:pt>
                <c:pt idx="122">
                  <c:v>36.361557895917265</c:v>
                </c:pt>
                <c:pt idx="123">
                  <c:v>28.28427100032461</c:v>
                </c:pt>
                <c:pt idx="124">
                  <c:v>19.34758084291918</c:v>
                </c:pt>
                <c:pt idx="125">
                  <c:v>9.823024231950304</c:v>
                </c:pt>
                <c:pt idx="126">
                  <c:v>3.8390471434389264E-10</c:v>
                </c:pt>
                <c:pt idx="127">
                  <c:v>-9.82302423119416</c:v>
                </c:pt>
                <c:pt idx="128">
                  <c:v>-19.347580842197672</c:v>
                </c:pt>
                <c:pt idx="129">
                  <c:v>-28.284270999659668</c:v>
                </c:pt>
                <c:pt idx="130">
                  <c:v>-36.36155789532925</c:v>
                </c:pt>
                <c:pt idx="131">
                  <c:v>-43.33401725418602</c:v>
                </c:pt>
                <c:pt idx="132">
                  <c:v>-48.98979442684595</c:v>
                </c:pt>
                <c:pt idx="133">
                  <c:v>-53.15704148587911</c:v>
                </c:pt>
                <c:pt idx="134">
                  <c:v>-55.709138738125816</c:v>
                </c:pt>
                <c:pt idx="135">
                  <c:v>-56.568542</c:v>
                </c:pt>
                <c:pt idx="136">
                  <c:v>-55.70913873826867</c:v>
                </c:pt>
                <c:pt idx="137">
                  <c:v>-53.15704148616049</c:v>
                </c:pt>
                <c:pt idx="138">
                  <c:v>-48.98979442725719</c:v>
                </c:pt>
                <c:pt idx="139">
                  <c:v>-43.3340172547147</c:v>
                </c:pt>
                <c:pt idx="140">
                  <c:v>-36.3615578959593</c:v>
                </c:pt>
                <c:pt idx="141">
                  <c:v>-28.284271000371955</c:v>
                </c:pt>
                <c:pt idx="142">
                  <c:v>-19.34758084297055</c:v>
                </c:pt>
                <c:pt idx="143">
                  <c:v>-9.823024232004341</c:v>
                </c:pt>
                <c:pt idx="144">
                  <c:v>-4.387769552262992E-10</c:v>
                </c:pt>
                <c:pt idx="145">
                  <c:v>9.82302423114012</c:v>
                </c:pt>
                <c:pt idx="146">
                  <c:v>19.347580842146108</c:v>
                </c:pt>
                <c:pt idx="147">
                  <c:v>28.284270999612147</c:v>
                </c:pt>
                <c:pt idx="148">
                  <c:v>36.36155789528721</c:v>
                </c:pt>
                <c:pt idx="149">
                  <c:v>43.33401725415075</c:v>
                </c:pt>
                <c:pt idx="150">
                  <c:v>48.98979442681851</c:v>
                </c:pt>
                <c:pt idx="151">
                  <c:v>53.15704148586042</c:v>
                </c:pt>
                <c:pt idx="152">
                  <c:v>55.70913873811629</c:v>
                </c:pt>
                <c:pt idx="153">
                  <c:v>56.568542</c:v>
                </c:pt>
                <c:pt idx="154">
                  <c:v>55.709138738278206</c:v>
                </c:pt>
                <c:pt idx="155">
                  <c:v>53.15704148617926</c:v>
                </c:pt>
                <c:pt idx="156">
                  <c:v>48.98979442728462</c:v>
                </c:pt>
                <c:pt idx="157">
                  <c:v>43.33401725474997</c:v>
                </c:pt>
                <c:pt idx="158">
                  <c:v>36.36155789600134</c:v>
                </c:pt>
                <c:pt idx="159">
                  <c:v>28.28427100041948</c:v>
                </c:pt>
                <c:pt idx="160">
                  <c:v>19.34758084302211</c:v>
                </c:pt>
                <c:pt idx="161">
                  <c:v>9.823024232058184</c:v>
                </c:pt>
                <c:pt idx="162">
                  <c:v>4.936491961087057E-10</c:v>
                </c:pt>
                <c:pt idx="163">
                  <c:v>-9.823024231086082</c:v>
                </c:pt>
                <c:pt idx="164">
                  <c:v>-19.347580842094548</c:v>
                </c:pt>
                <c:pt idx="165">
                  <c:v>-28.284270999564626</c:v>
                </c:pt>
                <c:pt idx="166">
                  <c:v>-36.36155789524518</c:v>
                </c:pt>
                <c:pt idx="167">
                  <c:v>-43.33401725411548</c:v>
                </c:pt>
                <c:pt idx="168">
                  <c:v>-48.98979442679107</c:v>
                </c:pt>
                <c:pt idx="169">
                  <c:v>-53.15704148584165</c:v>
                </c:pt>
                <c:pt idx="170">
                  <c:v>-55.709138738106795</c:v>
                </c:pt>
                <c:pt idx="171">
                  <c:v>-56.568542</c:v>
                </c:pt>
                <c:pt idx="172">
                  <c:v>-55.709138738287734</c:v>
                </c:pt>
                <c:pt idx="173">
                  <c:v>-53.157041486198025</c:v>
                </c:pt>
                <c:pt idx="174">
                  <c:v>-48.989794427312056</c:v>
                </c:pt>
                <c:pt idx="175">
                  <c:v>-43.334017254785245</c:v>
                </c:pt>
                <c:pt idx="176">
                  <c:v>-36.36155789604337</c:v>
                </c:pt>
                <c:pt idx="177">
                  <c:v>-28.284271000466997</c:v>
                </c:pt>
                <c:pt idx="178">
                  <c:v>-19.34758084307368</c:v>
                </c:pt>
                <c:pt idx="179">
                  <c:v>-9.823024232112221</c:v>
                </c:pt>
                <c:pt idx="180">
                  <c:v>-5.483204651581591E-10</c:v>
                </c:pt>
                <c:pt idx="181">
                  <c:v>9.82302423103224</c:v>
                </c:pt>
                <c:pt idx="182">
                  <c:v>19.347580842042984</c:v>
                </c:pt>
                <c:pt idx="183">
                  <c:v>28.284270999517105</c:v>
                </c:pt>
                <c:pt idx="184">
                  <c:v>36.3615578952033</c:v>
                </c:pt>
                <c:pt idx="185">
                  <c:v>43.334017254080344</c:v>
                </c:pt>
                <c:pt idx="186">
                  <c:v>48.98979442676374</c:v>
                </c:pt>
                <c:pt idx="187">
                  <c:v>53.15704148582281</c:v>
                </c:pt>
                <c:pt idx="188">
                  <c:v>55.70913873809723</c:v>
                </c:pt>
                <c:pt idx="189">
                  <c:v>56.568542</c:v>
                </c:pt>
                <c:pt idx="190">
                  <c:v>55.709138738297256</c:v>
                </c:pt>
                <c:pt idx="191">
                  <c:v>53.15704148621679</c:v>
                </c:pt>
                <c:pt idx="192">
                  <c:v>48.9897944273395</c:v>
                </c:pt>
                <c:pt idx="193">
                  <c:v>43.33401725482052</c:v>
                </c:pt>
                <c:pt idx="194">
                  <c:v>36.36155789608541</c:v>
                </c:pt>
                <c:pt idx="195">
                  <c:v>28.28427100051452</c:v>
                </c:pt>
                <c:pt idx="196">
                  <c:v>19.34758084312524</c:v>
                </c:pt>
                <c:pt idx="197">
                  <c:v>9.823024232166262</c:v>
                </c:pt>
                <c:pt idx="198">
                  <c:v>6.031927060405656E-10</c:v>
                </c:pt>
                <c:pt idx="199">
                  <c:v>-9.823024230978204</c:v>
                </c:pt>
                <c:pt idx="200">
                  <c:v>-19.347580841991608</c:v>
                </c:pt>
                <c:pt idx="201">
                  <c:v>-28.284270999469758</c:v>
                </c:pt>
                <c:pt idx="202">
                  <c:v>-36.36155789516126</c:v>
                </c:pt>
                <c:pt idx="203">
                  <c:v>-43.33401725404507</c:v>
                </c:pt>
                <c:pt idx="204">
                  <c:v>-48.9897944267363</c:v>
                </c:pt>
                <c:pt idx="205">
                  <c:v>-53.157041485804186</c:v>
                </c:pt>
                <c:pt idx="206">
                  <c:v>-55.7091387380877</c:v>
                </c:pt>
                <c:pt idx="207">
                  <c:v>-56.568542</c:v>
                </c:pt>
                <c:pt idx="208">
                  <c:v>-55.709138738306784</c:v>
                </c:pt>
                <c:pt idx="209">
                  <c:v>-53.157041486235556</c:v>
                </c:pt>
                <c:pt idx="210">
                  <c:v>-48.98979442736693</c:v>
                </c:pt>
                <c:pt idx="211">
                  <c:v>-43.334017254855794</c:v>
                </c:pt>
                <c:pt idx="212">
                  <c:v>-36.36155789612744</c:v>
                </c:pt>
                <c:pt idx="213">
                  <c:v>-28.284271000562036</c:v>
                </c:pt>
                <c:pt idx="214">
                  <c:v>-19.347580843176804</c:v>
                </c:pt>
                <c:pt idx="215">
                  <c:v>-9.823024232220298</c:v>
                </c:pt>
                <c:pt idx="216">
                  <c:v>-6.580649469229722E-10</c:v>
                </c:pt>
              </c:numCache>
            </c:numRef>
          </c:val>
          <c:smooth val="1"/>
        </c:ser>
        <c:ser>
          <c:idx val="0"/>
          <c:order val="2"/>
          <c:tx>
            <c:v>Difference Wave</c:v>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Calculations'!$G$41:$HO$41</c:f>
              <c:numCache>
                <c:ptCount val="217"/>
                <c:pt idx="0">
                  <c:v>0</c:v>
                </c:pt>
                <c:pt idx="1">
                  <c:v>-0.04448044367172521</c:v>
                </c:pt>
                <c:pt idx="2">
                  <c:v>-0.354039995593439</c:v>
                </c:pt>
                <c:pt idx="3">
                  <c:v>-1.184801952552398</c:v>
                </c:pt>
                <c:pt idx="4">
                  <c:v>-2.7752531566576195</c:v>
                </c:pt>
                <c:pt idx="5">
                  <c:v>-5.33810531744917</c:v>
                </c:pt>
                <c:pt idx="6">
                  <c:v>-9.052948608459054</c:v>
                </c:pt>
                <c:pt idx="7">
                  <c:v>-14.059923743666552</c:v>
                </c:pt>
                <c:pt idx="8">
                  <c:v>-20.45460775235616</c:v>
                </c:pt>
                <c:pt idx="9">
                  <c:v>-28.28427174236196</c:v>
                </c:pt>
                <c:pt idx="10">
                  <c:v>-37.54562719379416</c:v>
                </c:pt>
                <c:pt idx="11">
                  <c:v>-48.18413202678766</c:v>
                </c:pt>
                <c:pt idx="12">
                  <c:v>-60.094880214197225</c:v>
                </c:pt>
                <c:pt idx="13">
                  <c:v>-73.1250505061939</c:v>
                </c:pt>
                <c:pt idx="14">
                  <c:v>-87.07784236334292</c:v>
                </c:pt>
                <c:pt idx="15">
                  <c:v>-101.7177819006595</c:v>
                </c:pt>
                <c:pt idx="16">
                  <c:v>-116.77723890394395</c:v>
                </c:pt>
                <c:pt idx="17">
                  <c:v>-131.96395906005608</c:v>
                </c:pt>
                <c:pt idx="18">
                  <c:v>-146.96938456690845</c:v>
                </c:pt>
                <c:pt idx="19">
                  <c:v>-161.47751219844994</c:v>
                </c:pt>
                <c:pt idx="20">
                  <c:v>-175.17402142722358</c:v>
                </c:pt>
                <c:pt idx="21">
                  <c:v>-187.75539685320467</c:v>
                </c:pt>
                <c:pt idx="22">
                  <c:v>-198.93776920689223</c:v>
                </c:pt>
                <c:pt idx="23">
                  <c:v>-208.46520758696852</c:v>
                </c:pt>
                <c:pt idx="24">
                  <c:v>-216.11721210380227</c:v>
                </c:pt>
                <c:pt idx="25">
                  <c:v>-221.71518022852314</c:v>
                </c:pt>
                <c:pt idx="26">
                  <c:v>-225.12765116077043</c:v>
                </c:pt>
                <c:pt idx="27">
                  <c:v>-226.27416948477142</c:v>
                </c:pt>
                <c:pt idx="28">
                  <c:v>-225.12765116080854</c:v>
                </c:pt>
                <c:pt idx="29">
                  <c:v>-221.7151802285985</c:v>
                </c:pt>
                <c:pt idx="30">
                  <c:v>-216.11721210391312</c:v>
                </c:pt>
                <c:pt idx="31">
                  <c:v>-208.46520758711225</c:v>
                </c:pt>
                <c:pt idx="32">
                  <c:v>-198.93776920706546</c:v>
                </c:pt>
                <c:pt idx="33">
                  <c:v>-187.7553968534034</c:v>
                </c:pt>
                <c:pt idx="34">
                  <c:v>-175.1740214274434</c:v>
                </c:pt>
                <c:pt idx="35">
                  <c:v>-161.47751219868587</c:v>
                </c:pt>
                <c:pt idx="36">
                  <c:v>-146.96938456715532</c:v>
                </c:pt>
                <c:pt idx="37">
                  <c:v>-131.96395906030858</c:v>
                </c:pt>
                <c:pt idx="38">
                  <c:v>-116.77723890419688</c:v>
                </c:pt>
                <c:pt idx="39">
                  <c:v>-101.71778190090782</c:v>
                </c:pt>
                <c:pt idx="40">
                  <c:v>-87.07784236358188</c:v>
                </c:pt>
                <c:pt idx="41">
                  <c:v>-73.12505050641943</c:v>
                </c:pt>
                <c:pt idx="42">
                  <c:v>-60.0948802144056</c:v>
                </c:pt>
                <c:pt idx="43">
                  <c:v>-48.18413202697594</c:v>
                </c:pt>
                <c:pt idx="44">
                  <c:v>-37.545627193960236</c:v>
                </c:pt>
                <c:pt idx="45">
                  <c:v>-28.284271742504423</c:v>
                </c:pt>
                <c:pt idx="46">
                  <c:v>-20.454607752474608</c:v>
                </c:pt>
                <c:pt idx="47">
                  <c:v>-14.059923743761239</c:v>
                </c:pt>
                <c:pt idx="48">
                  <c:v>-9.052948608531302</c:v>
                </c:pt>
                <c:pt idx="49">
                  <c:v>-5.338105317500947</c:v>
                </c:pt>
                <c:pt idx="50">
                  <c:v>-2.775253156691548</c:v>
                </c:pt>
                <c:pt idx="51">
                  <c:v>-1.184801952571835</c:v>
                </c:pt>
                <c:pt idx="52">
                  <c:v>-0.3540399956020046</c:v>
                </c:pt>
                <c:pt idx="53">
                  <c:v>-0.04448044367372184</c:v>
                </c:pt>
                <c:pt idx="54">
                  <c:v>2.7633483335940755E-13</c:v>
                </c:pt>
                <c:pt idx="55">
                  <c:v>0.04448044366975523</c:v>
                </c:pt>
                <c:pt idx="56">
                  <c:v>0.3540399955849338</c:v>
                </c:pt>
                <c:pt idx="57">
                  <c:v>1.184801952533224</c:v>
                </c:pt>
                <c:pt idx="58">
                  <c:v>2.7752531566239043</c:v>
                </c:pt>
                <c:pt idx="59">
                  <c:v>5.338105317397698</c:v>
                </c:pt>
                <c:pt idx="60">
                  <c:v>9.052948608387076</c:v>
                </c:pt>
                <c:pt idx="61">
                  <c:v>14.05992374357217</c:v>
                </c:pt>
                <c:pt idx="62">
                  <c:v>20.454607752238132</c:v>
                </c:pt>
                <c:pt idx="63">
                  <c:v>28.28427174221995</c:v>
                </c:pt>
                <c:pt idx="64">
                  <c:v>37.54562719362861</c:v>
                </c:pt>
                <c:pt idx="65">
                  <c:v>48.184132026599876</c:v>
                </c:pt>
                <c:pt idx="66">
                  <c:v>60.09488021398942</c:v>
                </c:pt>
                <c:pt idx="67">
                  <c:v>73.12505050596891</c:v>
                </c:pt>
                <c:pt idx="68">
                  <c:v>87.07784236310441</c:v>
                </c:pt>
                <c:pt idx="69">
                  <c:v>101.71778190041171</c:v>
                </c:pt>
                <c:pt idx="70">
                  <c:v>116.77723890369155</c:v>
                </c:pt>
                <c:pt idx="71">
                  <c:v>131.96395905980413</c:v>
                </c:pt>
                <c:pt idx="72">
                  <c:v>146.96938456666197</c:v>
                </c:pt>
                <c:pt idx="73">
                  <c:v>161.47751219821444</c:v>
                </c:pt>
                <c:pt idx="74">
                  <c:v>175.17402142700416</c:v>
                </c:pt>
                <c:pt idx="75">
                  <c:v>187.7553968530062</c:v>
                </c:pt>
                <c:pt idx="76">
                  <c:v>198.93776920671922</c:v>
                </c:pt>
                <c:pt idx="77">
                  <c:v>208.465207586825</c:v>
                </c:pt>
                <c:pt idx="78">
                  <c:v>216.1172121036916</c:v>
                </c:pt>
                <c:pt idx="79">
                  <c:v>221.71518022844785</c:v>
                </c:pt>
                <c:pt idx="80">
                  <c:v>225.1276511607323</c:v>
                </c:pt>
                <c:pt idx="81">
                  <c:v>226.27416948477142</c:v>
                </c:pt>
                <c:pt idx="82">
                  <c:v>225.12765116084665</c:v>
                </c:pt>
                <c:pt idx="83">
                  <c:v>221.7151802286738</c:v>
                </c:pt>
                <c:pt idx="84">
                  <c:v>216.11721210402382</c:v>
                </c:pt>
                <c:pt idx="85">
                  <c:v>208.46520758725575</c:v>
                </c:pt>
                <c:pt idx="86">
                  <c:v>198.9377692072386</c:v>
                </c:pt>
                <c:pt idx="87">
                  <c:v>187.75539685360206</c:v>
                </c:pt>
                <c:pt idx="88">
                  <c:v>175.17402142766295</c:v>
                </c:pt>
                <c:pt idx="89">
                  <c:v>161.47751219892152</c:v>
                </c:pt>
                <c:pt idx="90">
                  <c:v>146.96938456740185</c:v>
                </c:pt>
                <c:pt idx="91">
                  <c:v>131.96395906056088</c:v>
                </c:pt>
                <c:pt idx="92">
                  <c:v>116.77723890444952</c:v>
                </c:pt>
                <c:pt idx="93">
                  <c:v>101.71778190115589</c:v>
                </c:pt>
                <c:pt idx="94">
                  <c:v>87.07784236382079</c:v>
                </c:pt>
                <c:pt idx="95">
                  <c:v>73.12505050664484</c:v>
                </c:pt>
                <c:pt idx="96">
                  <c:v>60.09488021461394</c:v>
                </c:pt>
                <c:pt idx="97">
                  <c:v>48.184132027164324</c:v>
                </c:pt>
                <c:pt idx="98">
                  <c:v>37.54562719412645</c:v>
                </c:pt>
                <c:pt idx="99">
                  <c:v>28.284271742647242</c:v>
                </c:pt>
                <c:pt idx="100">
                  <c:v>20.454607752593482</c:v>
                </c:pt>
                <c:pt idx="101">
                  <c:v>14.059923743856508</c:v>
                </c:pt>
                <c:pt idx="102">
                  <c:v>9.052948608604211</c:v>
                </c:pt>
                <c:pt idx="103">
                  <c:v>5.338105317553342</c:v>
                </c:pt>
                <c:pt idx="104">
                  <c:v>2.7752531567262793</c:v>
                </c:pt>
                <c:pt idx="105">
                  <c:v>1.1848019525921316</c:v>
                </c:pt>
                <c:pt idx="106">
                  <c:v>0.35403999561181365</c:v>
                </c:pt>
                <c:pt idx="107">
                  <c:v>0.04448044367687132</c:v>
                </c:pt>
                <c:pt idx="108">
                  <c:v>8.03890217583963E-13</c:v>
                </c:pt>
                <c:pt idx="109">
                  <c:v>-0.04448044366638193</c:v>
                </c:pt>
                <c:pt idx="110">
                  <c:v>-0.35403999557482635</c:v>
                </c:pt>
                <c:pt idx="111">
                  <c:v>-1.1848019525122346</c:v>
                </c:pt>
                <c:pt idx="112">
                  <c:v>-2.7752531565883487</c:v>
                </c:pt>
                <c:pt idx="113">
                  <c:v>-5.338105317344514</c:v>
                </c:pt>
                <c:pt idx="114">
                  <c:v>-9.05294860831335</c:v>
                </c:pt>
                <c:pt idx="115">
                  <c:v>-14.059923743475863</c:v>
                </c:pt>
                <c:pt idx="116">
                  <c:v>-20.454607752118115</c:v>
                </c:pt>
                <c:pt idx="117">
                  <c:v>-28.28427174207581</c:v>
                </c:pt>
                <c:pt idx="118">
                  <c:v>-37.545627193460916</c:v>
                </c:pt>
                <c:pt idx="119">
                  <c:v>-48.18413202640998</c:v>
                </c:pt>
                <c:pt idx="120">
                  <c:v>-60.09488021377956</c:v>
                </c:pt>
                <c:pt idx="121">
                  <c:v>-73.12505050574202</c:v>
                </c:pt>
                <c:pt idx="122">
                  <c:v>-87.077842362864</c:v>
                </c:pt>
                <c:pt idx="123">
                  <c:v>-101.71778190016188</c:v>
                </c:pt>
                <c:pt idx="124">
                  <c:v>-116.77723890343711</c:v>
                </c:pt>
                <c:pt idx="125">
                  <c:v>-131.96395905955012</c:v>
                </c:pt>
                <c:pt idx="126">
                  <c:v>-146.96938456641396</c:v>
                </c:pt>
                <c:pt idx="127">
                  <c:v>-161.47751219797738</c:v>
                </c:pt>
                <c:pt idx="128">
                  <c:v>-175.17402142678327</c:v>
                </c:pt>
                <c:pt idx="129">
                  <c:v>-187.75539685280648</c:v>
                </c:pt>
                <c:pt idx="130">
                  <c:v>-198.93776920654523</c:v>
                </c:pt>
                <c:pt idx="131">
                  <c:v>-208.46520758668066</c:v>
                </c:pt>
                <c:pt idx="132">
                  <c:v>-216.1172121035803</c:v>
                </c:pt>
                <c:pt idx="133">
                  <c:v>-221.7151802283721</c:v>
                </c:pt>
                <c:pt idx="134">
                  <c:v>-225.12765116069403</c:v>
                </c:pt>
                <c:pt idx="135">
                  <c:v>-226.27416948477142</c:v>
                </c:pt>
                <c:pt idx="136">
                  <c:v>-225.12765116088497</c:v>
                </c:pt>
                <c:pt idx="137">
                  <c:v>-221.71518022874955</c:v>
                </c:pt>
                <c:pt idx="138">
                  <c:v>-216.11721210413518</c:v>
                </c:pt>
                <c:pt idx="139">
                  <c:v>-208.46520758740016</c:v>
                </c:pt>
                <c:pt idx="140">
                  <c:v>-198.9377692074126</c:v>
                </c:pt>
                <c:pt idx="141">
                  <c:v>-187.75539685380176</c:v>
                </c:pt>
                <c:pt idx="142">
                  <c:v>-175.1740214278838</c:v>
                </c:pt>
                <c:pt idx="143">
                  <c:v>-161.4775121991588</c:v>
                </c:pt>
                <c:pt idx="144">
                  <c:v>-146.96938456765022</c:v>
                </c:pt>
                <c:pt idx="145">
                  <c:v>-131.96395906081494</c:v>
                </c:pt>
                <c:pt idx="146">
                  <c:v>-116.77723890470423</c:v>
                </c:pt>
                <c:pt idx="147">
                  <c:v>-101.71778190140611</c:v>
                </c:pt>
                <c:pt idx="148">
                  <c:v>-87.07784236406178</c:v>
                </c:pt>
                <c:pt idx="149">
                  <c:v>-73.12505050687244</c:v>
                </c:pt>
                <c:pt idx="150">
                  <c:v>-60.09488021482455</c:v>
                </c:pt>
                <c:pt idx="151">
                  <c:v>-48.184132027355005</c:v>
                </c:pt>
                <c:pt idx="152">
                  <c:v>-37.5456271942951</c:v>
                </c:pt>
                <c:pt idx="153">
                  <c:v>-28.284271742792406</c:v>
                </c:pt>
                <c:pt idx="154">
                  <c:v>-20.45460775271443</c:v>
                </c:pt>
                <c:pt idx="155">
                  <c:v>-14.05992374395371</c:v>
                </c:pt>
                <c:pt idx="156">
                  <c:v>-9.052948608678996</c:v>
                </c:pt>
                <c:pt idx="157">
                  <c:v>-5.338105317607528</c:v>
                </c:pt>
                <c:pt idx="158">
                  <c:v>-2.7752531567624175</c:v>
                </c:pt>
                <c:pt idx="159">
                  <c:v>-1.1848019526137854</c:v>
                </c:pt>
                <c:pt idx="160">
                  <c:v>-0.35403999562246113</c:v>
                </c:pt>
                <c:pt idx="161">
                  <c:v>-0.04448044368079351</c:v>
                </c:pt>
                <c:pt idx="162">
                  <c:v>-2.3111804181684915E-12</c:v>
                </c:pt>
                <c:pt idx="163">
                  <c:v>0.04448044366295356</c:v>
                </c:pt>
                <c:pt idx="164">
                  <c:v>0.35403999556481125</c:v>
                </c:pt>
                <c:pt idx="165">
                  <c:v>1.1848019524917888</c:v>
                </c:pt>
                <c:pt idx="166">
                  <c:v>2.7752531565536884</c:v>
                </c:pt>
                <c:pt idx="167">
                  <c:v>5.33810531729177</c:v>
                </c:pt>
                <c:pt idx="168">
                  <c:v>9.052948608240449</c:v>
                </c:pt>
                <c:pt idx="169">
                  <c:v>14.0599237433808</c:v>
                </c:pt>
                <c:pt idx="170">
                  <c:v>20.454607751999426</c:v>
                </c:pt>
                <c:pt idx="171">
                  <c:v>28.284271741933388</c:v>
                </c:pt>
                <c:pt idx="172">
                  <c:v>37.545627193295175</c:v>
                </c:pt>
                <c:pt idx="173">
                  <c:v>48.184132026222</c:v>
                </c:pt>
                <c:pt idx="174">
                  <c:v>60.09488021357161</c:v>
                </c:pt>
                <c:pt idx="175">
                  <c:v>73.1250505055169</c:v>
                </c:pt>
                <c:pt idx="176">
                  <c:v>87.07784236262555</c:v>
                </c:pt>
                <c:pt idx="177">
                  <c:v>101.71778189991444</c:v>
                </c:pt>
                <c:pt idx="178">
                  <c:v>116.77723890318504</c:v>
                </c:pt>
                <c:pt idx="179">
                  <c:v>131.9639590592986</c:v>
                </c:pt>
                <c:pt idx="180">
                  <c:v>146.96938456616806</c:v>
                </c:pt>
                <c:pt idx="181">
                  <c:v>161.47751219774233</c:v>
                </c:pt>
                <c:pt idx="182">
                  <c:v>175.17402142656417</c:v>
                </c:pt>
                <c:pt idx="183">
                  <c:v>187.75539685260838</c:v>
                </c:pt>
                <c:pt idx="184">
                  <c:v>198.93776920637274</c:v>
                </c:pt>
                <c:pt idx="185">
                  <c:v>208.46520758653762</c:v>
                </c:pt>
                <c:pt idx="186">
                  <c:v>216.1172121034699</c:v>
                </c:pt>
                <c:pt idx="187">
                  <c:v>221.71518022829702</c:v>
                </c:pt>
                <c:pt idx="188">
                  <c:v>225.12765116065603</c:v>
                </c:pt>
                <c:pt idx="189">
                  <c:v>226.27416948477142</c:v>
                </c:pt>
                <c:pt idx="190">
                  <c:v>225.12765116092294</c:v>
                </c:pt>
                <c:pt idx="191">
                  <c:v>221.71518022882455</c:v>
                </c:pt>
                <c:pt idx="192">
                  <c:v>216.11721210424545</c:v>
                </c:pt>
                <c:pt idx="193">
                  <c:v>208.46520758754303</c:v>
                </c:pt>
                <c:pt idx="194">
                  <c:v>198.93776920758472</c:v>
                </c:pt>
                <c:pt idx="195">
                  <c:v>187.7553968539992</c:v>
                </c:pt>
                <c:pt idx="196">
                  <c:v>175.17402142810198</c:v>
                </c:pt>
                <c:pt idx="197">
                  <c:v>161.4775121993927</c:v>
                </c:pt>
                <c:pt idx="198">
                  <c:v>146.96938456789468</c:v>
                </c:pt>
                <c:pt idx="199">
                  <c:v>131.96395906106466</c:v>
                </c:pt>
                <c:pt idx="200">
                  <c:v>116.77723890495415</c:v>
                </c:pt>
                <c:pt idx="201">
                  <c:v>101.71778190165102</c:v>
                </c:pt>
                <c:pt idx="202">
                  <c:v>87.07784236429697</c:v>
                </c:pt>
                <c:pt idx="203">
                  <c:v>73.12505050709393</c:v>
                </c:pt>
                <c:pt idx="204">
                  <c:v>60.094880215028475</c:v>
                </c:pt>
                <c:pt idx="205">
                  <c:v>48.18413202753845</c:v>
                </c:pt>
                <c:pt idx="206">
                  <c:v>37.54562719445619</c:v>
                </c:pt>
                <c:pt idx="207">
                  <c:v>28.284271742929498</c:v>
                </c:pt>
                <c:pt idx="208">
                  <c:v>20.454607752827563</c:v>
                </c:pt>
                <c:pt idx="209">
                  <c:v>14.059923744043033</c:v>
                </c:pt>
                <c:pt idx="210">
                  <c:v>9.052948608745432</c:v>
                </c:pt>
                <c:pt idx="211">
                  <c:v>5.3381053176536355</c:v>
                </c:pt>
                <c:pt idx="212">
                  <c:v>2.775253156790633</c:v>
                </c:pt>
                <c:pt idx="213">
                  <c:v>1.1848019526271116</c:v>
                </c:pt>
                <c:pt idx="214">
                  <c:v>0.35403999562528554</c:v>
                </c:pt>
                <c:pt idx="215">
                  <c:v>0.044480443676999215</c:v>
                </c:pt>
                <c:pt idx="216">
                  <c:v>-3.81845910204329E-12</c:v>
                </c:pt>
              </c:numCache>
            </c:numRef>
          </c:val>
          <c:smooth val="1"/>
        </c:ser>
        <c:ser>
          <c:idx val="3"/>
          <c:order val="3"/>
          <c:tx>
            <c:v>Summation Wave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noFill/>
              </a:ln>
            </c:spPr>
          </c:marker>
          <c:val>
            <c:numRef>
              <c:f>'Inputs and Calculations'!$G$46:$HO$46</c:f>
              <c:numCache>
                <c:ptCount val="217"/>
                <c:pt idx="0">
                  <c:v>0</c:v>
                </c:pt>
                <c:pt idx="1">
                  <c:v>19.690528906816148</c:v>
                </c:pt>
                <c:pt idx="2">
                  <c:v>39.04920168071021</c:v>
                </c:pt>
                <c:pt idx="3">
                  <c:v>57.75334395253657</c:v>
                </c:pt>
                <c:pt idx="4">
                  <c:v>75.49836894790417</c:v>
                </c:pt>
                <c:pt idx="5">
                  <c:v>92.00613982631464</c:v>
                </c:pt>
                <c:pt idx="6">
                  <c:v>107.03253746253472</c:v>
                </c:pt>
                <c:pt idx="7">
                  <c:v>120.37400671568741</c:v>
                </c:pt>
                <c:pt idx="8">
                  <c:v>131.87288522874113</c:v>
                </c:pt>
                <c:pt idx="9">
                  <c:v>141.42135574236195</c:v>
                </c:pt>
                <c:pt idx="10">
                  <c:v>148.9639046701982</c:v>
                </c:pt>
                <c:pt idx="11">
                  <c:v>154.49821499884604</c:v>
                </c:pt>
                <c:pt idx="12">
                  <c:v>158.07446906832774</c:v>
                </c:pt>
                <c:pt idx="13">
                  <c:v>159.7930850151299</c:v>
                </c:pt>
                <c:pt idx="14">
                  <c:v>159.80095815467348</c:v>
                </c:pt>
                <c:pt idx="15">
                  <c:v>158.28632390073867</c:v>
                </c:pt>
                <c:pt idx="16">
                  <c:v>155.47240058916378</c:v>
                </c:pt>
                <c:pt idx="17">
                  <c:v>151.61000752330852</c:v>
                </c:pt>
                <c:pt idx="18">
                  <c:v>146.96938456701815</c:v>
                </c:pt>
                <c:pt idx="19">
                  <c:v>141.83146373541356</c:v>
                </c:pt>
                <c:pt idx="20">
                  <c:v>136.47885974220986</c:v>
                </c:pt>
                <c:pt idx="21">
                  <c:v>131.18685485331548</c:v>
                </c:pt>
                <c:pt idx="22">
                  <c:v>126.21465341572971</c:v>
                </c:pt>
                <c:pt idx="23">
                  <c:v>121.79717307817356</c:v>
                </c:pt>
                <c:pt idx="24">
                  <c:v>118.13762324978144</c:v>
                </c:pt>
                <c:pt idx="25">
                  <c:v>115.40109725653976</c:v>
                </c:pt>
                <c:pt idx="26">
                  <c:v>113.70937368440451</c:v>
                </c:pt>
                <c:pt idx="27">
                  <c:v>113.1370854847714</c:v>
                </c:pt>
                <c:pt idx="28">
                  <c:v>113.7093736843855</c:v>
                </c:pt>
                <c:pt idx="29">
                  <c:v>115.40109725650261</c:v>
                </c:pt>
                <c:pt idx="30">
                  <c:v>118.13762324972777</c:v>
                </c:pt>
                <c:pt idx="31">
                  <c:v>121.79717307810577</c:v>
                </c:pt>
                <c:pt idx="32">
                  <c:v>126.21465341565089</c:v>
                </c:pt>
                <c:pt idx="33">
                  <c:v>131.1868548532293</c:v>
                </c:pt>
                <c:pt idx="34">
                  <c:v>136.47885974212045</c:v>
                </c:pt>
                <c:pt idx="35">
                  <c:v>141.83146373532543</c:v>
                </c:pt>
                <c:pt idx="36">
                  <c:v>146.9693845669359</c:v>
                </c:pt>
                <c:pt idx="37">
                  <c:v>151.61000752323696</c:v>
                </c:pt>
                <c:pt idx="38">
                  <c:v>155.47240058910748</c:v>
                </c:pt>
                <c:pt idx="39">
                  <c:v>158.28632390070203</c:v>
                </c:pt>
                <c:pt idx="40">
                  <c:v>159.8009581546604</c:v>
                </c:pt>
                <c:pt idx="41">
                  <c:v>159.79308501514387</c:v>
                </c:pt>
                <c:pt idx="42">
                  <c:v>158.0744690683716</c:v>
                </c:pt>
                <c:pt idx="43">
                  <c:v>154.49821499892178</c:v>
                </c:pt>
                <c:pt idx="44">
                  <c:v>148.96390467030713</c:v>
                </c:pt>
                <c:pt idx="45">
                  <c:v>141.42135574250443</c:v>
                </c:pt>
                <c:pt idx="46">
                  <c:v>131.87288522891672</c:v>
                </c:pt>
                <c:pt idx="47">
                  <c:v>120.3740067158947</c:v>
                </c:pt>
                <c:pt idx="48">
                  <c:v>107.03253746277153</c:v>
                </c:pt>
                <c:pt idx="49">
                  <c:v>92.00613982657791</c:v>
                </c:pt>
                <c:pt idx="50">
                  <c:v>75.49836894819012</c:v>
                </c:pt>
                <c:pt idx="51">
                  <c:v>57.75334395284089</c:v>
                </c:pt>
                <c:pt idx="52">
                  <c:v>39.04920168102804</c:v>
                </c:pt>
                <c:pt idx="53">
                  <c:v>19.690528907142216</c:v>
                </c:pt>
                <c:pt idx="54">
                  <c:v>3.287561386281267E-10</c:v>
                </c:pt>
                <c:pt idx="55">
                  <c:v>-19.690528906490183</c:v>
                </c:pt>
                <c:pt idx="56">
                  <c:v>-39.04920168039259</c:v>
                </c:pt>
                <c:pt idx="57">
                  <c:v>-57.75334395223237</c:v>
                </c:pt>
                <c:pt idx="58">
                  <c:v>-75.49836894761836</c:v>
                </c:pt>
                <c:pt idx="59">
                  <c:v>-92.00613982605165</c:v>
                </c:pt>
                <c:pt idx="60">
                  <c:v>-107.03253746229825</c:v>
                </c:pt>
                <c:pt idx="61">
                  <c:v>-120.37400671548053</c:v>
                </c:pt>
                <c:pt idx="62">
                  <c:v>-131.87288522856596</c:v>
                </c:pt>
                <c:pt idx="63">
                  <c:v>-141.42135574221996</c:v>
                </c:pt>
                <c:pt idx="64">
                  <c:v>-148.96390467008976</c:v>
                </c:pt>
                <c:pt idx="65">
                  <c:v>-154.49821499877078</c:v>
                </c:pt>
                <c:pt idx="66">
                  <c:v>-158.0744690682844</c:v>
                </c:pt>
                <c:pt idx="67">
                  <c:v>-159.7930850151164</c:v>
                </c:pt>
                <c:pt idx="68">
                  <c:v>-159.80095815468707</c:v>
                </c:pt>
                <c:pt idx="69">
                  <c:v>-158.2863239007758</c:v>
                </c:pt>
                <c:pt idx="70">
                  <c:v>-155.47240058922054</c:v>
                </c:pt>
                <c:pt idx="71">
                  <c:v>-151.61000752338052</c:v>
                </c:pt>
                <c:pt idx="72">
                  <c:v>-146.96938456710075</c:v>
                </c:pt>
                <c:pt idx="73">
                  <c:v>-141.83146373550207</c:v>
                </c:pt>
                <c:pt idx="74">
                  <c:v>-136.47885974229962</c:v>
                </c:pt>
                <c:pt idx="75">
                  <c:v>-131.1868548534019</c:v>
                </c:pt>
                <c:pt idx="76">
                  <c:v>-126.21465341580883</c:v>
                </c:pt>
                <c:pt idx="77">
                  <c:v>-121.79717307824158</c:v>
                </c:pt>
                <c:pt idx="78">
                  <c:v>-118.13762324983527</c:v>
                </c:pt>
                <c:pt idx="79">
                  <c:v>-115.401097256577</c:v>
                </c:pt>
                <c:pt idx="80">
                  <c:v>-113.70937368442353</c:v>
                </c:pt>
                <c:pt idx="81">
                  <c:v>-113.1370854847714</c:v>
                </c:pt>
                <c:pt idx="82">
                  <c:v>-113.70937368436643</c:v>
                </c:pt>
                <c:pt idx="83">
                  <c:v>-115.40109725646536</c:v>
                </c:pt>
                <c:pt idx="84">
                  <c:v>-118.13762324967396</c:v>
                </c:pt>
                <c:pt idx="85">
                  <c:v>-121.79717307803786</c:v>
                </c:pt>
                <c:pt idx="86">
                  <c:v>-126.21465341557189</c:v>
                </c:pt>
                <c:pt idx="87">
                  <c:v>-131.1868548531429</c:v>
                </c:pt>
                <c:pt idx="88">
                  <c:v>-136.47885974203083</c:v>
                </c:pt>
                <c:pt idx="89">
                  <c:v>-141.83146373523707</c:v>
                </c:pt>
                <c:pt idx="90">
                  <c:v>-146.96938456685353</c:v>
                </c:pt>
                <c:pt idx="91">
                  <c:v>-151.61000752316514</c:v>
                </c:pt>
                <c:pt idx="92">
                  <c:v>-155.47240058905112</c:v>
                </c:pt>
                <c:pt idx="93">
                  <c:v>-158.2863239006653</c:v>
                </c:pt>
                <c:pt idx="94">
                  <c:v>-159.80095815464713</c:v>
                </c:pt>
                <c:pt idx="95">
                  <c:v>-159.79308501515771</c:v>
                </c:pt>
                <c:pt idx="96">
                  <c:v>-158.07446906841537</c:v>
                </c:pt>
                <c:pt idx="97">
                  <c:v>-154.49821499899764</c:v>
                </c:pt>
                <c:pt idx="98">
                  <c:v>-148.96390467041618</c:v>
                </c:pt>
                <c:pt idx="99">
                  <c:v>-141.42135574264725</c:v>
                </c:pt>
                <c:pt idx="100">
                  <c:v>-131.8728852290927</c:v>
                </c:pt>
                <c:pt idx="101">
                  <c:v>-120.37400671610243</c:v>
                </c:pt>
                <c:pt idx="102">
                  <c:v>-107.03253746300884</c:v>
                </c:pt>
                <c:pt idx="103">
                  <c:v>-92.00613982684193</c:v>
                </c:pt>
                <c:pt idx="104">
                  <c:v>-75.49836894847707</c:v>
                </c:pt>
                <c:pt idx="105">
                  <c:v>-57.75334395314631</c:v>
                </c:pt>
                <c:pt idx="106">
                  <c:v>-39.049201681347036</c:v>
                </c:pt>
                <c:pt idx="107">
                  <c:v>-19.6905289074694</c:v>
                </c:pt>
                <c:pt idx="108">
                  <c:v>-6.588688371405562E-10</c:v>
                </c:pt>
                <c:pt idx="109">
                  <c:v>19.690528906162776</c:v>
                </c:pt>
                <c:pt idx="110">
                  <c:v>39.049201680073296</c:v>
                </c:pt>
                <c:pt idx="111">
                  <c:v>57.75334395192661</c:v>
                </c:pt>
                <c:pt idx="112">
                  <c:v>75.49836894733092</c:v>
                </c:pt>
                <c:pt idx="113">
                  <c:v>92.00613982578685</c:v>
                </c:pt>
                <c:pt idx="114">
                  <c:v>107.0325374620599</c:v>
                </c:pt>
                <c:pt idx="115">
                  <c:v>120.37400671527162</c:v>
                </c:pt>
                <c:pt idx="116">
                  <c:v>131.8728852283888</c:v>
                </c:pt>
                <c:pt idx="117">
                  <c:v>141.4213557420758</c:v>
                </c:pt>
                <c:pt idx="118">
                  <c:v>148.9639046699792</c:v>
                </c:pt>
                <c:pt idx="119">
                  <c:v>154.4982149986934</c:v>
                </c:pt>
                <c:pt idx="120">
                  <c:v>158.07446906823907</c:v>
                </c:pt>
                <c:pt idx="121">
                  <c:v>159.79308501510087</c:v>
                </c:pt>
                <c:pt idx="122">
                  <c:v>159.80095815469852</c:v>
                </c:pt>
                <c:pt idx="123">
                  <c:v>158.2863239008111</c:v>
                </c:pt>
                <c:pt idx="124">
                  <c:v>155.47240058927545</c:v>
                </c:pt>
                <c:pt idx="125">
                  <c:v>151.61000752345075</c:v>
                </c:pt>
                <c:pt idx="126">
                  <c:v>146.96938456718175</c:v>
                </c:pt>
                <c:pt idx="127">
                  <c:v>141.83146373558907</c:v>
                </c:pt>
                <c:pt idx="128">
                  <c:v>136.47885974238795</c:v>
                </c:pt>
                <c:pt idx="129">
                  <c:v>131.18685485348715</c:v>
                </c:pt>
                <c:pt idx="130">
                  <c:v>126.21465341588674</c:v>
                </c:pt>
                <c:pt idx="131">
                  <c:v>121.79717307830862</c:v>
                </c:pt>
                <c:pt idx="132">
                  <c:v>118.1376232498884</c:v>
                </c:pt>
                <c:pt idx="133">
                  <c:v>115.40109725661387</c:v>
                </c:pt>
                <c:pt idx="134">
                  <c:v>113.70937368444238</c:v>
                </c:pt>
                <c:pt idx="135">
                  <c:v>113.1370854847714</c:v>
                </c:pt>
                <c:pt idx="136">
                  <c:v>113.70937368434761</c:v>
                </c:pt>
                <c:pt idx="137">
                  <c:v>115.40109725642856</c:v>
                </c:pt>
                <c:pt idx="138">
                  <c:v>118.13762324962082</c:v>
                </c:pt>
                <c:pt idx="139">
                  <c:v>121.79717307797077</c:v>
                </c:pt>
                <c:pt idx="140">
                  <c:v>126.21465341549401</c:v>
                </c:pt>
                <c:pt idx="141">
                  <c:v>131.18685485305787</c:v>
                </c:pt>
                <c:pt idx="142">
                  <c:v>136.47885974194267</c:v>
                </c:pt>
                <c:pt idx="143">
                  <c:v>141.83146373515012</c:v>
                </c:pt>
                <c:pt idx="144">
                  <c:v>146.96938456677267</c:v>
                </c:pt>
                <c:pt idx="145">
                  <c:v>151.6100075230952</c:v>
                </c:pt>
                <c:pt idx="146">
                  <c:v>155.47240058899644</c:v>
                </c:pt>
                <c:pt idx="147">
                  <c:v>158.2863239006304</c:v>
                </c:pt>
                <c:pt idx="148">
                  <c:v>159.8009581546362</c:v>
                </c:pt>
                <c:pt idx="149">
                  <c:v>159.79308501517394</c:v>
                </c:pt>
                <c:pt idx="150">
                  <c:v>158.07446906846158</c:v>
                </c:pt>
                <c:pt idx="151">
                  <c:v>154.49821499907586</c:v>
                </c:pt>
                <c:pt idx="152">
                  <c:v>148.96390467052768</c:v>
                </c:pt>
                <c:pt idx="153">
                  <c:v>141.4213557427924</c:v>
                </c:pt>
                <c:pt idx="154">
                  <c:v>131.87288522927085</c:v>
                </c:pt>
                <c:pt idx="155">
                  <c:v>120.37400671631224</c:v>
                </c:pt>
                <c:pt idx="156">
                  <c:v>107.03253746324825</c:v>
                </c:pt>
                <c:pt idx="157">
                  <c:v>92.00613982710748</c:v>
                </c:pt>
                <c:pt idx="158">
                  <c:v>75.49836894876509</c:v>
                </c:pt>
                <c:pt idx="159">
                  <c:v>57.75334395345274</c:v>
                </c:pt>
                <c:pt idx="160">
                  <c:v>39.04920168166669</c:v>
                </c:pt>
                <c:pt idx="161">
                  <c:v>19.690528907797162</c:v>
                </c:pt>
                <c:pt idx="162">
                  <c:v>9.8960957263558E-10</c:v>
                </c:pt>
                <c:pt idx="163">
                  <c:v>-19.690528905835116</c:v>
                </c:pt>
                <c:pt idx="164">
                  <c:v>-39.04920167975391</c:v>
                </c:pt>
                <c:pt idx="165">
                  <c:v>-57.75334395162104</c:v>
                </c:pt>
                <c:pt idx="166">
                  <c:v>-75.49836894704404</c:v>
                </c:pt>
                <c:pt idx="167">
                  <c:v>-92.00613982552272</c:v>
                </c:pt>
                <c:pt idx="168">
                  <c:v>-107.03253746182259</c:v>
                </c:pt>
                <c:pt idx="169">
                  <c:v>-120.3740067150641</c:v>
                </c:pt>
                <c:pt idx="170">
                  <c:v>-131.87288522821302</c:v>
                </c:pt>
                <c:pt idx="171">
                  <c:v>-141.42135574193338</c:v>
                </c:pt>
                <c:pt idx="172">
                  <c:v>-148.96390466987066</c:v>
                </c:pt>
                <c:pt idx="173">
                  <c:v>-154.49821499861804</c:v>
                </c:pt>
                <c:pt idx="174">
                  <c:v>-158.07446906819573</c:v>
                </c:pt>
                <c:pt idx="175">
                  <c:v>-159.7930850150874</c:v>
                </c:pt>
                <c:pt idx="176">
                  <c:v>-159.80095815471228</c:v>
                </c:pt>
                <c:pt idx="177">
                  <c:v>-158.28632390084843</c:v>
                </c:pt>
                <c:pt idx="178">
                  <c:v>-155.47240058933238</c:v>
                </c:pt>
                <c:pt idx="179">
                  <c:v>-151.61000752352305</c:v>
                </c:pt>
                <c:pt idx="180">
                  <c:v>-146.96938456726468</c:v>
                </c:pt>
                <c:pt idx="181">
                  <c:v>-141.83146373567786</c:v>
                </c:pt>
                <c:pt idx="182">
                  <c:v>-136.4788597424782</c:v>
                </c:pt>
                <c:pt idx="183">
                  <c:v>-131.18685485357418</c:v>
                </c:pt>
                <c:pt idx="184">
                  <c:v>-126.21465341596613</c:v>
                </c:pt>
                <c:pt idx="185">
                  <c:v>-121.79717307837691</c:v>
                </c:pt>
                <c:pt idx="186">
                  <c:v>-118.13762324994245</c:v>
                </c:pt>
                <c:pt idx="187">
                  <c:v>-115.40109725665138</c:v>
                </c:pt>
                <c:pt idx="188">
                  <c:v>-113.70937368446155</c:v>
                </c:pt>
                <c:pt idx="189">
                  <c:v>-113.1370854847714</c:v>
                </c:pt>
                <c:pt idx="190">
                  <c:v>-113.70937368432841</c:v>
                </c:pt>
                <c:pt idx="191">
                  <c:v>-115.40109725639095</c:v>
                </c:pt>
                <c:pt idx="192">
                  <c:v>-118.13762324956647</c:v>
                </c:pt>
                <c:pt idx="193">
                  <c:v>-121.797173077902</c:v>
                </c:pt>
                <c:pt idx="194">
                  <c:v>-126.21465341541392</c:v>
                </c:pt>
                <c:pt idx="195">
                  <c:v>-131.18685485297019</c:v>
                </c:pt>
                <c:pt idx="196">
                  <c:v>-136.47885974185152</c:v>
                </c:pt>
                <c:pt idx="197">
                  <c:v>-141.83146373506017</c:v>
                </c:pt>
                <c:pt idx="198">
                  <c:v>-146.9693845666883</c:v>
                </c:pt>
                <c:pt idx="199">
                  <c:v>-151.61000752302107</c:v>
                </c:pt>
                <c:pt idx="200">
                  <c:v>-155.47240058893735</c:v>
                </c:pt>
                <c:pt idx="201">
                  <c:v>-158.28632390059053</c:v>
                </c:pt>
                <c:pt idx="202">
                  <c:v>-159.80095815461948</c:v>
                </c:pt>
                <c:pt idx="203">
                  <c:v>-159.79308501518406</c:v>
                </c:pt>
                <c:pt idx="204">
                  <c:v>-158.0744690685011</c:v>
                </c:pt>
                <c:pt idx="205">
                  <c:v>-154.49821499914682</c:v>
                </c:pt>
                <c:pt idx="206">
                  <c:v>-148.9639046706316</c:v>
                </c:pt>
                <c:pt idx="207">
                  <c:v>-141.4213557429295</c:v>
                </c:pt>
                <c:pt idx="208">
                  <c:v>-131.87288522944112</c:v>
                </c:pt>
                <c:pt idx="209">
                  <c:v>-120.37400671651415</c:v>
                </c:pt>
                <c:pt idx="210">
                  <c:v>-107.03253746347929</c:v>
                </c:pt>
                <c:pt idx="211">
                  <c:v>-92.00613982736522</c:v>
                </c:pt>
                <c:pt idx="212">
                  <c:v>-75.4983689490455</c:v>
                </c:pt>
                <c:pt idx="213">
                  <c:v>-57.753343953751184</c:v>
                </c:pt>
                <c:pt idx="214">
                  <c:v>-39.04920168197889</c:v>
                </c:pt>
                <c:pt idx="215">
                  <c:v>-19.690528908117596</c:v>
                </c:pt>
                <c:pt idx="216">
                  <c:v>-1.312311434743901E-09</c:v>
                </c:pt>
              </c:numCache>
            </c:numRef>
          </c:val>
          <c:smooth val="1"/>
        </c:ser>
        <c:axId val="28832036"/>
        <c:axId val="58161733"/>
      </c:lineChart>
      <c:catAx>
        <c:axId val="28832036"/>
        <c:scaling>
          <c:orientation val="minMax"/>
        </c:scaling>
        <c:axPos val="b"/>
        <c:title>
          <c:tx>
            <c:rich>
              <a:bodyPr vert="horz" rot="0" anchor="ctr"/>
              <a:lstStyle/>
              <a:p>
                <a:pPr algn="ctr">
                  <a:defRPr/>
                </a:pPr>
                <a:r>
                  <a:rPr lang="en-US" cap="none" sz="1200" b="1" i="0" u="none" baseline="0">
                    <a:latin typeface="Arial"/>
                    <a:ea typeface="Arial"/>
                    <a:cs typeface="Arial"/>
                  </a:rPr>
                  <a:t>Degrees</a:t>
                </a:r>
              </a:p>
            </c:rich>
          </c:tx>
          <c:layout/>
          <c:overlay val="0"/>
          <c:spPr>
            <a:noFill/>
            <a:ln>
              <a:noFill/>
            </a:ln>
          </c:spPr>
        </c:title>
        <c:delete val="0"/>
        <c:numFmt formatCode="0.0" sourceLinked="0"/>
        <c:majorTickMark val="out"/>
        <c:minorTickMark val="none"/>
        <c:tickLblPos val="nextTo"/>
        <c:txPr>
          <a:bodyPr vert="horz" rot="-5400000"/>
          <a:lstStyle/>
          <a:p>
            <a:pPr>
              <a:defRPr lang="en-US" cap="none" sz="1000" b="0" i="0" u="none" baseline="0">
                <a:solidFill>
                  <a:srgbClr val="800000"/>
                </a:solidFill>
                <a:latin typeface="Arial"/>
                <a:ea typeface="Arial"/>
                <a:cs typeface="Arial"/>
              </a:defRPr>
            </a:pPr>
          </a:p>
        </c:txPr>
        <c:crossAx val="58161733"/>
        <c:crosses val="autoZero"/>
        <c:auto val="1"/>
        <c:lblOffset val="100"/>
        <c:tickLblSkip val="9"/>
        <c:tickMarkSkip val="3"/>
        <c:noMultiLvlLbl val="0"/>
      </c:catAx>
      <c:valAx>
        <c:axId val="58161733"/>
        <c:scaling>
          <c:orientation val="minMax"/>
        </c:scaling>
        <c:axPos val="l"/>
        <c:title>
          <c:tx>
            <c:rich>
              <a:bodyPr vert="horz" rot="-5400000" anchor="ctr"/>
              <a:lstStyle/>
              <a:p>
                <a:pPr algn="ctr">
                  <a:defRPr/>
                </a:pPr>
                <a:r>
                  <a:rPr lang="en-US" cap="none" sz="12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8832036"/>
        <c:crossesAt val="1"/>
        <c:crossBetween val="between"/>
        <c:dispUnits/>
      </c:valAx>
      <c:spPr>
        <a:solidFill>
          <a:srgbClr val="C0C0C0"/>
        </a:solidFill>
        <a:ln w="12700">
          <a:solidFill/>
        </a:ln>
      </c:spPr>
    </c:plotArea>
    <c:legend>
      <c:legendPos val="r"/>
      <c:layout>
        <c:manualLayout>
          <c:xMode val="edge"/>
          <c:yMode val="edge"/>
          <c:x val="0.1655"/>
          <c:y val="0.959"/>
          <c:w val="0.7365"/>
          <c:h val="0.039"/>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FF"/>
                </a:solidFill>
                <a:latin typeface="Arial"/>
                <a:ea typeface="Arial"/>
                <a:cs typeface="Arial"/>
              </a:rPr>
              <a:t>Blue Reference</a:t>
            </a:r>
            <a:r>
              <a:rPr lang="en-US" cap="none" sz="2000" b="1" i="0" u="none" baseline="0">
                <a:solidFill>
                  <a:srgbClr val="800000"/>
                </a:solidFill>
                <a:latin typeface="Arial"/>
                <a:ea typeface="Arial"/>
                <a:cs typeface="Arial"/>
              </a:rPr>
              <a:t> and </a:t>
            </a:r>
            <a:r>
              <a:rPr lang="en-US" cap="none" sz="2000" b="1" i="0" u="none" baseline="0">
                <a:solidFill>
                  <a:srgbClr val="FFFF00"/>
                </a:solidFill>
                <a:latin typeface="Arial"/>
                <a:ea typeface="Arial"/>
                <a:cs typeface="Arial"/>
              </a:rPr>
              <a:t>Yellow Compare Test</a:t>
            </a:r>
            <a:r>
              <a:rPr lang="en-US" cap="none" sz="2000" b="1" i="0" u="none" baseline="0">
                <a:solidFill>
                  <a:srgbClr val="800000"/>
                </a:solidFill>
                <a:latin typeface="Arial"/>
                <a:ea typeface="Arial"/>
                <a:cs typeface="Arial"/>
              </a:rPr>
              <a:t> Waveforms with their </a:t>
            </a:r>
            <a:r>
              <a:rPr lang="en-US" cap="none" sz="2000" b="1" i="0" u="none" baseline="0">
                <a:solidFill>
                  <a:srgbClr val="FF0000"/>
                </a:solidFill>
                <a:latin typeface="Arial"/>
                <a:ea typeface="Arial"/>
                <a:cs typeface="Arial"/>
              </a:rPr>
              <a:t>Red</a:t>
            </a:r>
            <a:r>
              <a:rPr lang="en-US" cap="none" sz="2000" b="1" i="0" u="none" baseline="0">
                <a:solidFill>
                  <a:srgbClr val="800000"/>
                </a:solidFill>
                <a:latin typeface="Arial"/>
                <a:ea typeface="Arial"/>
                <a:cs typeface="Arial"/>
              </a:rPr>
              <a:t> Difference and </a:t>
            </a:r>
            <a:r>
              <a:rPr lang="en-US" cap="none" sz="2000" b="1" i="0" u="none" baseline="0">
                <a:solidFill>
                  <a:srgbClr val="FF00FF"/>
                </a:solidFill>
                <a:latin typeface="Arial"/>
                <a:ea typeface="Arial"/>
                <a:cs typeface="Arial"/>
              </a:rPr>
              <a:t>Purple</a:t>
            </a:r>
            <a:r>
              <a:rPr lang="en-US" cap="none" sz="2000" b="1" i="0" u="none" baseline="0">
                <a:solidFill>
                  <a:srgbClr val="800000"/>
                </a:solidFill>
                <a:latin typeface="Arial"/>
                <a:ea typeface="Arial"/>
                <a:cs typeface="Arial"/>
              </a:rPr>
              <a:t> Summation Waveforms</a:t>
            </a:r>
            <a:r>
              <a:rPr lang="en-US" cap="none" sz="1600" b="1" i="0" u="none" baseline="0">
                <a:solidFill>
                  <a:srgbClr val="800000"/>
                </a:solidFill>
                <a:latin typeface="Arial"/>
                <a:ea typeface="Arial"/>
                <a:cs typeface="Arial"/>
              </a:rPr>
              <a:t> </a:t>
            </a:r>
          </a:p>
        </c:rich>
      </c:tx>
      <c:layout>
        <c:manualLayout>
          <c:xMode val="factor"/>
          <c:yMode val="factor"/>
          <c:x val="0.025"/>
          <c:y val="-0.0195"/>
        </c:manualLayout>
      </c:layout>
      <c:spPr>
        <a:noFill/>
        <a:ln>
          <a:noFill/>
        </a:ln>
      </c:spPr>
    </c:title>
    <c:view3D>
      <c:rotX val="15"/>
      <c:rotY val="30"/>
      <c:depthPercent val="100"/>
      <c:rAngAx val="0"/>
      <c:perspective val="30"/>
    </c:view3D>
    <c:plotArea>
      <c:layout>
        <c:manualLayout>
          <c:xMode val="edge"/>
          <c:yMode val="edge"/>
          <c:x val="0.0395"/>
          <c:y val="0.11725"/>
          <c:w val="0.94625"/>
          <c:h val="0.8025"/>
        </c:manualLayout>
      </c:layout>
      <c:line3DChart>
        <c:grouping val="standard"/>
        <c:varyColors val="0"/>
        <c:ser>
          <c:idx val="1"/>
          <c:order val="0"/>
          <c:tx>
            <c:v>Reference Sine Wave</c:v>
          </c:tx>
          <c:spPr>
            <a:solidFill>
              <a:srgbClr val="0000FF"/>
            </a:solidFill>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Calculations'!$G$21:$HO$21</c:f>
              <c:numCache>
                <c:ptCount val="217"/>
                <c:pt idx="0">
                  <c:v>0</c:v>
                </c:pt>
                <c:pt idx="1">
                  <c:v>9.867504675243937</c:v>
                </c:pt>
                <c:pt idx="2">
                  <c:v>19.701620838151825</c:v>
                </c:pt>
                <c:pt idx="3">
                  <c:v>29.469072952544483</c:v>
                </c:pt>
                <c:pt idx="4">
                  <c:v>39.13681105228089</c:v>
                </c:pt>
                <c:pt idx="5">
                  <c:v>48.6721225718819</c:v>
                </c:pt>
                <c:pt idx="6">
                  <c:v>58.04274303549689</c:v>
                </c:pt>
                <c:pt idx="7">
                  <c:v>67.21696522967699</c:v>
                </c:pt>
                <c:pt idx="8">
                  <c:v>76.16374649054865</c:v>
                </c:pt>
                <c:pt idx="9">
                  <c:v>84.85281374236196</c:v>
                </c:pt>
                <c:pt idx="10">
                  <c:v>93.25476593199618</c:v>
                </c:pt>
                <c:pt idx="11">
                  <c:v>101.34117351281685</c:v>
                </c:pt>
                <c:pt idx="12">
                  <c:v>109.08467464126248</c:v>
                </c:pt>
                <c:pt idx="13">
                  <c:v>116.4590677606619</c:v>
                </c:pt>
                <c:pt idx="14">
                  <c:v>123.4394002590082</c:v>
                </c:pt>
                <c:pt idx="15">
                  <c:v>130.00205290069908</c:v>
                </c:pt>
                <c:pt idx="16">
                  <c:v>136.12481974655387</c:v>
                </c:pt>
                <c:pt idx="17">
                  <c:v>141.7869832916823</c:v>
                </c:pt>
                <c:pt idx="18">
                  <c:v>146.9693845669633</c:v>
                </c:pt>
                <c:pt idx="19">
                  <c:v>151.65448796693175</c:v>
                </c:pt>
                <c:pt idx="20">
                  <c:v>155.82644058471672</c:v>
                </c:pt>
                <c:pt idx="21">
                  <c:v>159.47112585326008</c:v>
                </c:pt>
                <c:pt idx="22">
                  <c:v>162.57621131131097</c:v>
                </c:pt>
                <c:pt idx="23">
                  <c:v>165.13119033257104</c:v>
                </c:pt>
                <c:pt idx="24">
                  <c:v>167.12741767679185</c:v>
                </c:pt>
                <c:pt idx="25">
                  <c:v>168.55813874253144</c:v>
                </c:pt>
                <c:pt idx="26">
                  <c:v>169.41851242258747</c:v>
                </c:pt>
                <c:pt idx="27">
                  <c:v>169.7056274847714</c:v>
                </c:pt>
                <c:pt idx="28">
                  <c:v>169.41851242259702</c:v>
                </c:pt>
                <c:pt idx="29">
                  <c:v>168.55813874255057</c:v>
                </c:pt>
                <c:pt idx="30">
                  <c:v>167.12741767682044</c:v>
                </c:pt>
                <c:pt idx="31">
                  <c:v>165.131190332609</c:v>
                </c:pt>
                <c:pt idx="32">
                  <c:v>162.57621131135818</c:v>
                </c:pt>
                <c:pt idx="33">
                  <c:v>159.47112585331635</c:v>
                </c:pt>
                <c:pt idx="34">
                  <c:v>155.82644058478192</c:v>
                </c:pt>
                <c:pt idx="35">
                  <c:v>151.65448796700565</c:v>
                </c:pt>
                <c:pt idx="36">
                  <c:v>146.9693845670456</c:v>
                </c:pt>
                <c:pt idx="37">
                  <c:v>141.78698329177277</c:v>
                </c:pt>
                <c:pt idx="38">
                  <c:v>136.12481974665218</c:v>
                </c:pt>
                <c:pt idx="39">
                  <c:v>130.00205290080493</c:v>
                </c:pt>
                <c:pt idx="40">
                  <c:v>123.43940025912114</c:v>
                </c:pt>
                <c:pt idx="41">
                  <c:v>116.45906776078165</c:v>
                </c:pt>
                <c:pt idx="42">
                  <c:v>109.0846746413886</c:v>
                </c:pt>
                <c:pt idx="43">
                  <c:v>101.34117351294886</c:v>
                </c:pt>
                <c:pt idx="44">
                  <c:v>93.25476593213368</c:v>
                </c:pt>
                <c:pt idx="45">
                  <c:v>84.85281374250442</c:v>
                </c:pt>
                <c:pt idx="46">
                  <c:v>76.16374649069566</c:v>
                </c:pt>
                <c:pt idx="47">
                  <c:v>67.21696522982796</c:v>
                </c:pt>
                <c:pt idx="48">
                  <c:v>58.04274303565141</c:v>
                </c:pt>
                <c:pt idx="49">
                  <c:v>48.67212257203943</c:v>
                </c:pt>
                <c:pt idx="50">
                  <c:v>39.136811052440834</c:v>
                </c:pt>
                <c:pt idx="51">
                  <c:v>29.469072952706362</c:v>
                </c:pt>
                <c:pt idx="52">
                  <c:v>19.701620838315023</c:v>
                </c:pt>
                <c:pt idx="53">
                  <c:v>9.86750467540797</c:v>
                </c:pt>
                <c:pt idx="54">
                  <c:v>1.6423990189738365E-10</c:v>
                </c:pt>
                <c:pt idx="55">
                  <c:v>-9.867504675079969</c:v>
                </c:pt>
                <c:pt idx="56">
                  <c:v>-19.701620837988763</c:v>
                </c:pt>
                <c:pt idx="57">
                  <c:v>-29.4690729523828</c:v>
                </c:pt>
                <c:pt idx="58">
                  <c:v>-39.13681105212113</c:v>
                </c:pt>
                <c:pt idx="59">
                  <c:v>-48.67212257172468</c:v>
                </c:pt>
                <c:pt idx="60">
                  <c:v>-58.04274303534267</c:v>
                </c:pt>
                <c:pt idx="61">
                  <c:v>-67.21696522952635</c:v>
                </c:pt>
                <c:pt idx="62">
                  <c:v>-76.16374649040205</c:v>
                </c:pt>
                <c:pt idx="63">
                  <c:v>-84.85281374221995</c:v>
                </c:pt>
                <c:pt idx="64">
                  <c:v>-93.25476593185918</c:v>
                </c:pt>
                <c:pt idx="65">
                  <c:v>-101.34117351268533</c:v>
                </c:pt>
                <c:pt idx="66">
                  <c:v>-109.08467464113691</c:v>
                </c:pt>
                <c:pt idx="67">
                  <c:v>-116.45906776054265</c:v>
                </c:pt>
                <c:pt idx="68">
                  <c:v>-123.43940025889573</c:v>
                </c:pt>
                <c:pt idx="69">
                  <c:v>-130.00205290059375</c:v>
                </c:pt>
                <c:pt idx="70">
                  <c:v>-136.12481974645604</c:v>
                </c:pt>
                <c:pt idx="71">
                  <c:v>-141.78698329159232</c:v>
                </c:pt>
                <c:pt idx="72">
                  <c:v>-146.96938456688136</c:v>
                </c:pt>
                <c:pt idx="73">
                  <c:v>-151.65448796685826</c:v>
                </c:pt>
                <c:pt idx="74">
                  <c:v>-155.8264405846519</c:v>
                </c:pt>
                <c:pt idx="75">
                  <c:v>-159.47112585320406</c:v>
                </c:pt>
                <c:pt idx="76">
                  <c:v>-162.57621131126402</c:v>
                </c:pt>
                <c:pt idx="77">
                  <c:v>-165.1311903325333</c:v>
                </c:pt>
                <c:pt idx="78">
                  <c:v>-167.12741767676343</c:v>
                </c:pt>
                <c:pt idx="79">
                  <c:v>-168.55813874251243</c:v>
                </c:pt>
                <c:pt idx="80">
                  <c:v>-169.41851242257792</c:v>
                </c:pt>
                <c:pt idx="81">
                  <c:v>-169.7056274847714</c:v>
                </c:pt>
                <c:pt idx="82">
                  <c:v>-169.41851242260654</c:v>
                </c:pt>
                <c:pt idx="83">
                  <c:v>-168.55813874256958</c:v>
                </c:pt>
                <c:pt idx="84">
                  <c:v>-167.1274176768489</c:v>
                </c:pt>
                <c:pt idx="85">
                  <c:v>-165.1311903326468</c:v>
                </c:pt>
                <c:pt idx="86">
                  <c:v>-162.57621131140525</c:v>
                </c:pt>
                <c:pt idx="87">
                  <c:v>-159.47112585337248</c:v>
                </c:pt>
                <c:pt idx="88">
                  <c:v>-155.8264405848469</c:v>
                </c:pt>
                <c:pt idx="89">
                  <c:v>-151.6544879670793</c:v>
                </c:pt>
                <c:pt idx="90">
                  <c:v>-146.9693845671277</c:v>
                </c:pt>
                <c:pt idx="91">
                  <c:v>-141.786983291863</c:v>
                </c:pt>
                <c:pt idx="92">
                  <c:v>-136.12481974675032</c:v>
                </c:pt>
                <c:pt idx="93">
                  <c:v>-130.0020529009106</c:v>
                </c:pt>
                <c:pt idx="94">
                  <c:v>-123.43940025923396</c:v>
                </c:pt>
                <c:pt idx="95">
                  <c:v>-116.45906776090128</c:v>
                </c:pt>
                <c:pt idx="96">
                  <c:v>-109.08467464151465</c:v>
                </c:pt>
                <c:pt idx="97">
                  <c:v>-101.34117351308097</c:v>
                </c:pt>
                <c:pt idx="98">
                  <c:v>-93.25476593227133</c:v>
                </c:pt>
                <c:pt idx="99">
                  <c:v>-84.85281374264724</c:v>
                </c:pt>
                <c:pt idx="100">
                  <c:v>-76.1637464908431</c:v>
                </c:pt>
                <c:pt idx="101">
                  <c:v>-67.21696522997946</c:v>
                </c:pt>
                <c:pt idx="102">
                  <c:v>-58.042743035806524</c:v>
                </c:pt>
                <c:pt idx="103">
                  <c:v>-48.67212257219764</c:v>
                </c:pt>
                <c:pt idx="104">
                  <c:v>-39.13681105260167</c:v>
                </c:pt>
                <c:pt idx="105">
                  <c:v>-29.469072952869222</c:v>
                </c:pt>
                <c:pt idx="106">
                  <c:v>-19.701620838479425</c:v>
                </c:pt>
                <c:pt idx="107">
                  <c:v>-9.867504675573135</c:v>
                </c:pt>
                <c:pt idx="108">
                  <c:v>-3.2983636367907007E-10</c:v>
                </c:pt>
                <c:pt idx="109">
                  <c:v>9.86750467491458</c:v>
                </c:pt>
                <c:pt idx="110">
                  <c:v>19.701620837824063</c:v>
                </c:pt>
                <c:pt idx="111">
                  <c:v>29.469072952219424</c:v>
                </c:pt>
                <c:pt idx="112">
                  <c:v>39.13681105195963</c:v>
                </c:pt>
                <c:pt idx="113">
                  <c:v>48.67212257156568</c:v>
                </c:pt>
                <c:pt idx="114">
                  <c:v>58.04274303518663</c:v>
                </c:pt>
                <c:pt idx="115">
                  <c:v>67.21696522937374</c:v>
                </c:pt>
                <c:pt idx="116">
                  <c:v>76.16374649025346</c:v>
                </c:pt>
                <c:pt idx="117">
                  <c:v>84.85281374207581</c:v>
                </c:pt>
                <c:pt idx="118">
                  <c:v>93.25476593172006</c:v>
                </c:pt>
                <c:pt idx="119">
                  <c:v>101.3411735125517</c:v>
                </c:pt>
                <c:pt idx="120">
                  <c:v>109.08467464100931</c:v>
                </c:pt>
                <c:pt idx="121">
                  <c:v>116.45906776042145</c:v>
                </c:pt>
                <c:pt idx="122">
                  <c:v>123.43940025878126</c:v>
                </c:pt>
                <c:pt idx="123">
                  <c:v>130.0020529004865</c:v>
                </c:pt>
                <c:pt idx="124">
                  <c:v>136.12481974635628</c:v>
                </c:pt>
                <c:pt idx="125">
                  <c:v>141.78698329150043</c:v>
                </c:pt>
                <c:pt idx="126">
                  <c:v>146.96938456679786</c:v>
                </c:pt>
                <c:pt idx="127">
                  <c:v>151.65448796678322</c:v>
                </c:pt>
                <c:pt idx="128">
                  <c:v>155.8264405845856</c:v>
                </c:pt>
                <c:pt idx="129">
                  <c:v>159.47112585314682</c:v>
                </c:pt>
                <c:pt idx="130">
                  <c:v>162.57621131121599</c:v>
                </c:pt>
                <c:pt idx="131">
                  <c:v>165.13119033249464</c:v>
                </c:pt>
                <c:pt idx="132">
                  <c:v>167.12741767673435</c:v>
                </c:pt>
                <c:pt idx="133">
                  <c:v>168.55813874249299</c:v>
                </c:pt>
                <c:pt idx="134">
                  <c:v>169.4185124225682</c:v>
                </c:pt>
                <c:pt idx="135">
                  <c:v>169.7056274847714</c:v>
                </c:pt>
                <c:pt idx="136">
                  <c:v>169.4185124226163</c:v>
                </c:pt>
                <c:pt idx="137">
                  <c:v>168.55813874258905</c:v>
                </c:pt>
                <c:pt idx="138">
                  <c:v>167.127417676878</c:v>
                </c:pt>
                <c:pt idx="139">
                  <c:v>165.13119033268546</c:v>
                </c:pt>
                <c:pt idx="140">
                  <c:v>162.5762113114533</c:v>
                </c:pt>
                <c:pt idx="141">
                  <c:v>159.4711258534298</c:v>
                </c:pt>
                <c:pt idx="142">
                  <c:v>155.82644058491323</c:v>
                </c:pt>
                <c:pt idx="143">
                  <c:v>151.65448796715447</c:v>
                </c:pt>
                <c:pt idx="144">
                  <c:v>146.96938456721145</c:v>
                </c:pt>
                <c:pt idx="145">
                  <c:v>141.78698329195507</c:v>
                </c:pt>
                <c:pt idx="146">
                  <c:v>136.12481974685033</c:v>
                </c:pt>
                <c:pt idx="147">
                  <c:v>130.00205290101826</c:v>
                </c:pt>
                <c:pt idx="148">
                  <c:v>123.43940025934899</c:v>
                </c:pt>
                <c:pt idx="149">
                  <c:v>116.45906776102319</c:v>
                </c:pt>
                <c:pt idx="150">
                  <c:v>109.08467464164306</c:v>
                </c:pt>
                <c:pt idx="151">
                  <c:v>101.34117351321542</c:v>
                </c:pt>
                <c:pt idx="152">
                  <c:v>93.25476593241139</c:v>
                </c:pt>
                <c:pt idx="153">
                  <c:v>84.8528137427924</c:v>
                </c:pt>
                <c:pt idx="154">
                  <c:v>76.16374649099264</c:v>
                </c:pt>
                <c:pt idx="155">
                  <c:v>67.21696523013297</c:v>
                </c:pt>
                <c:pt idx="156">
                  <c:v>58.04274303596362</c:v>
                </c:pt>
                <c:pt idx="157">
                  <c:v>48.6721225723575</c:v>
                </c:pt>
                <c:pt idx="158">
                  <c:v>39.136811052763754</c:v>
                </c:pt>
                <c:pt idx="159">
                  <c:v>29.469072953033265</c:v>
                </c:pt>
                <c:pt idx="160">
                  <c:v>19.701620838644573</c:v>
                </c:pt>
                <c:pt idx="161">
                  <c:v>9.867504675738978</c:v>
                </c:pt>
                <c:pt idx="162">
                  <c:v>4.959603765268742E-10</c:v>
                </c:pt>
                <c:pt idx="163">
                  <c:v>-9.867504674749036</c:v>
                </c:pt>
                <c:pt idx="164">
                  <c:v>-19.70162083765936</c:v>
                </c:pt>
                <c:pt idx="165">
                  <c:v>-29.469072952056415</c:v>
                </c:pt>
                <c:pt idx="166">
                  <c:v>-39.136811051798865</c:v>
                </c:pt>
                <c:pt idx="167">
                  <c:v>-48.67212257140725</c:v>
                </c:pt>
                <c:pt idx="168">
                  <c:v>-58.04274303503152</c:v>
                </c:pt>
                <c:pt idx="169">
                  <c:v>-67.21696522922245</c:v>
                </c:pt>
                <c:pt idx="170">
                  <c:v>-76.16374649010622</c:v>
                </c:pt>
                <c:pt idx="171">
                  <c:v>-84.85281374193339</c:v>
                </c:pt>
                <c:pt idx="172">
                  <c:v>-93.25476593158291</c:v>
                </c:pt>
                <c:pt idx="173">
                  <c:v>-101.34117351242003</c:v>
                </c:pt>
                <c:pt idx="174">
                  <c:v>-109.08467464088366</c:v>
                </c:pt>
                <c:pt idx="175">
                  <c:v>-116.45906776030215</c:v>
                </c:pt>
                <c:pt idx="176">
                  <c:v>-123.43940025866891</c:v>
                </c:pt>
                <c:pt idx="177">
                  <c:v>-130.00205290038144</c:v>
                </c:pt>
                <c:pt idx="178">
                  <c:v>-136.1248197462587</c:v>
                </c:pt>
                <c:pt idx="179">
                  <c:v>-141.78698329141082</c:v>
                </c:pt>
                <c:pt idx="180">
                  <c:v>-146.96938456671637</c:v>
                </c:pt>
                <c:pt idx="181">
                  <c:v>-151.6544879667101</c:v>
                </c:pt>
                <c:pt idx="182">
                  <c:v>-155.82644058452118</c:v>
                </c:pt>
                <c:pt idx="183">
                  <c:v>-159.47112585309128</c:v>
                </c:pt>
                <c:pt idx="184">
                  <c:v>-162.57621131116943</c:v>
                </c:pt>
                <c:pt idx="185">
                  <c:v>-165.13119033245727</c:v>
                </c:pt>
                <c:pt idx="186">
                  <c:v>-167.1274176767062</c:v>
                </c:pt>
                <c:pt idx="187">
                  <c:v>-168.5581387424742</c:v>
                </c:pt>
                <c:pt idx="188">
                  <c:v>-169.4185124225588</c:v>
                </c:pt>
                <c:pt idx="189">
                  <c:v>-169.7056274847714</c:v>
                </c:pt>
                <c:pt idx="190">
                  <c:v>-169.41851242262567</c:v>
                </c:pt>
                <c:pt idx="191">
                  <c:v>-168.55813874260775</c:v>
                </c:pt>
                <c:pt idx="192">
                  <c:v>-167.12741767690596</c:v>
                </c:pt>
                <c:pt idx="193">
                  <c:v>-165.13119033272253</c:v>
                </c:pt>
                <c:pt idx="194">
                  <c:v>-162.57621131149932</c:v>
                </c:pt>
                <c:pt idx="195">
                  <c:v>-159.4711258534847</c:v>
                </c:pt>
                <c:pt idx="196">
                  <c:v>-155.82644058497675</c:v>
                </c:pt>
                <c:pt idx="197">
                  <c:v>-151.65448796722643</c:v>
                </c:pt>
                <c:pt idx="198">
                  <c:v>-146.96938456729148</c:v>
                </c:pt>
                <c:pt idx="199">
                  <c:v>-141.78698329204286</c:v>
                </c:pt>
                <c:pt idx="200">
                  <c:v>-136.12481974694575</c:v>
                </c:pt>
                <c:pt idx="201">
                  <c:v>-130.00205290112078</c:v>
                </c:pt>
                <c:pt idx="202">
                  <c:v>-123.43940025945822</c:v>
                </c:pt>
                <c:pt idx="203">
                  <c:v>-116.459067761139</c:v>
                </c:pt>
                <c:pt idx="204">
                  <c:v>-109.08467464176478</c:v>
                </c:pt>
                <c:pt idx="205">
                  <c:v>-101.34117351334264</c:v>
                </c:pt>
                <c:pt idx="206">
                  <c:v>-93.25476593254389</c:v>
                </c:pt>
                <c:pt idx="207">
                  <c:v>-84.8528137429295</c:v>
                </c:pt>
                <c:pt idx="208">
                  <c:v>-76.16374649113435</c:v>
                </c:pt>
                <c:pt idx="209">
                  <c:v>-67.21696523027859</c:v>
                </c:pt>
                <c:pt idx="210">
                  <c:v>-58.04274303611236</c:v>
                </c:pt>
                <c:pt idx="211">
                  <c:v>-48.67212257250943</c:v>
                </c:pt>
                <c:pt idx="212">
                  <c:v>-39.13681105291807</c:v>
                </c:pt>
                <c:pt idx="213">
                  <c:v>-29.469072953189148</c:v>
                </c:pt>
                <c:pt idx="214">
                  <c:v>-19.70162083880209</c:v>
                </c:pt>
                <c:pt idx="215">
                  <c:v>-9.867504675897298</c:v>
                </c:pt>
                <c:pt idx="216">
                  <c:v>-6.542464878209289E-10</c:v>
                </c:pt>
              </c:numCache>
            </c:numRef>
          </c:val>
          <c:smooth val="1"/>
        </c:ser>
        <c:ser>
          <c:idx val="2"/>
          <c:order val="1"/>
          <c:tx>
            <c:v>Compare Test Wave</c:v>
          </c:tx>
          <c:spPr>
            <a:solidFill>
              <a:srgbClr val="FFFF00"/>
            </a:solidFill>
            <a:ln w="25400">
              <a:solidFill>
                <a:srgbClr val="FFFF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Calculations'!$G$26:$HO$26</c:f>
              <c:numCache>
                <c:ptCount val="217"/>
                <c:pt idx="0">
                  <c:v>0</c:v>
                </c:pt>
                <c:pt idx="1">
                  <c:v>9.823024231572212</c:v>
                </c:pt>
                <c:pt idx="2">
                  <c:v>19.347580842558386</c:v>
                </c:pt>
                <c:pt idx="3">
                  <c:v>28.284270999992085</c:v>
                </c:pt>
                <c:pt idx="4">
                  <c:v>36.36155789562327</c:v>
                </c:pt>
                <c:pt idx="5">
                  <c:v>43.33401725443273</c:v>
                </c:pt>
                <c:pt idx="6">
                  <c:v>48.989794427037836</c:v>
                </c:pt>
                <c:pt idx="7">
                  <c:v>53.157041486010435</c:v>
                </c:pt>
                <c:pt idx="8">
                  <c:v>55.709138738192486</c:v>
                </c:pt>
                <c:pt idx="9">
                  <c:v>56.568542</c:v>
                </c:pt>
                <c:pt idx="10">
                  <c:v>55.709138738202014</c:v>
                </c:pt>
                <c:pt idx="11">
                  <c:v>53.15704148602919</c:v>
                </c:pt>
                <c:pt idx="12">
                  <c:v>48.989794427065256</c:v>
                </c:pt>
                <c:pt idx="13">
                  <c:v>43.33401725446799</c:v>
                </c:pt>
                <c:pt idx="14">
                  <c:v>36.36155789566527</c:v>
                </c:pt>
                <c:pt idx="15">
                  <c:v>28.284271000039574</c:v>
                </c:pt>
                <c:pt idx="16">
                  <c:v>19.347580842609915</c:v>
                </c:pt>
                <c:pt idx="17">
                  <c:v>9.82302423162622</c:v>
                </c:pt>
                <c:pt idx="18">
                  <c:v>5.48471194032874E-11</c:v>
                </c:pt>
                <c:pt idx="19">
                  <c:v>-9.823024231518193</c:v>
                </c:pt>
                <c:pt idx="20">
                  <c:v>-19.34758084250686</c:v>
                </c:pt>
                <c:pt idx="21">
                  <c:v>-28.284270999944596</c:v>
                </c:pt>
                <c:pt idx="22">
                  <c:v>-36.361557895581264</c:v>
                </c:pt>
                <c:pt idx="23">
                  <c:v>-43.33401725439749</c:v>
                </c:pt>
                <c:pt idx="24">
                  <c:v>-48.98979442701041</c:v>
                </c:pt>
                <c:pt idx="25">
                  <c:v>-53.157041485991684</c:v>
                </c:pt>
                <c:pt idx="26">
                  <c:v>-55.709138738182965</c:v>
                </c:pt>
                <c:pt idx="27">
                  <c:v>-56.568542</c:v>
                </c:pt>
                <c:pt idx="28">
                  <c:v>-55.70913873821153</c:v>
                </c:pt>
                <c:pt idx="29">
                  <c:v>-53.15704148604796</c:v>
                </c:pt>
                <c:pt idx="30">
                  <c:v>-48.98979442709267</c:v>
                </c:pt>
                <c:pt idx="31">
                  <c:v>-43.33401725450324</c:v>
                </c:pt>
                <c:pt idx="32">
                  <c:v>-36.36155789570729</c:v>
                </c:pt>
                <c:pt idx="33">
                  <c:v>-28.284271000087045</c:v>
                </c:pt>
                <c:pt idx="34">
                  <c:v>-19.347580842661458</c:v>
                </c:pt>
                <c:pt idx="35">
                  <c:v>-9.82302423168021</c:v>
                </c:pt>
                <c:pt idx="36">
                  <c:v>-1.096942388065748E-10</c:v>
                </c:pt>
                <c:pt idx="37">
                  <c:v>9.823024231464203</c:v>
                </c:pt>
                <c:pt idx="38">
                  <c:v>19.347580842455297</c:v>
                </c:pt>
                <c:pt idx="39">
                  <c:v>28.284270999897096</c:v>
                </c:pt>
                <c:pt idx="40">
                  <c:v>36.36155789553926</c:v>
                </c:pt>
                <c:pt idx="41">
                  <c:v>43.334017254362216</c:v>
                </c:pt>
                <c:pt idx="42">
                  <c:v>48.989794426983</c:v>
                </c:pt>
                <c:pt idx="43">
                  <c:v>53.15704148597292</c:v>
                </c:pt>
                <c:pt idx="44">
                  <c:v>55.70913873817344</c:v>
                </c:pt>
                <c:pt idx="45">
                  <c:v>56.568542</c:v>
                </c:pt>
                <c:pt idx="46">
                  <c:v>55.70913873822105</c:v>
                </c:pt>
                <c:pt idx="47">
                  <c:v>53.157041486066724</c:v>
                </c:pt>
                <c:pt idx="48">
                  <c:v>48.98979442712011</c:v>
                </c:pt>
                <c:pt idx="49">
                  <c:v>43.33401725453848</c:v>
                </c:pt>
                <c:pt idx="50">
                  <c:v>36.361557895749286</c:v>
                </c:pt>
                <c:pt idx="51">
                  <c:v>28.284271000134527</c:v>
                </c:pt>
                <c:pt idx="52">
                  <c:v>19.34758084271302</c:v>
                </c:pt>
                <c:pt idx="53">
                  <c:v>9.823024231734248</c:v>
                </c:pt>
                <c:pt idx="54">
                  <c:v>1.6451623673074305E-10</c:v>
                </c:pt>
                <c:pt idx="55">
                  <c:v>-9.823024231410214</c:v>
                </c:pt>
                <c:pt idx="56">
                  <c:v>-19.34758084240383</c:v>
                </c:pt>
                <c:pt idx="57">
                  <c:v>-28.284270999849575</c:v>
                </c:pt>
                <c:pt idx="58">
                  <c:v>-36.36155789549723</c:v>
                </c:pt>
                <c:pt idx="59">
                  <c:v>-43.33401725432698</c:v>
                </c:pt>
                <c:pt idx="60">
                  <c:v>-48.98979442695559</c:v>
                </c:pt>
                <c:pt idx="61">
                  <c:v>-53.15704148595418</c:v>
                </c:pt>
                <c:pt idx="62">
                  <c:v>-55.709138738163915</c:v>
                </c:pt>
                <c:pt idx="63">
                  <c:v>-56.568542</c:v>
                </c:pt>
                <c:pt idx="64">
                  <c:v>-55.70913873823057</c:v>
                </c:pt>
                <c:pt idx="65">
                  <c:v>-53.157041486085454</c:v>
                </c:pt>
                <c:pt idx="66">
                  <c:v>-48.989794427147494</c:v>
                </c:pt>
                <c:pt idx="67">
                  <c:v>-43.334017254573745</c:v>
                </c:pt>
                <c:pt idx="68">
                  <c:v>-36.36155789579132</c:v>
                </c:pt>
                <c:pt idx="69">
                  <c:v>-28.28427100018205</c:v>
                </c:pt>
                <c:pt idx="70">
                  <c:v>-19.34758084276449</c:v>
                </c:pt>
                <c:pt idx="71">
                  <c:v>-9.823024231788187</c:v>
                </c:pt>
                <c:pt idx="72">
                  <c:v>-2.193884776131496E-10</c:v>
                </c:pt>
                <c:pt idx="73">
                  <c:v>9.823024231356177</c:v>
                </c:pt>
                <c:pt idx="74">
                  <c:v>19.34758084235227</c:v>
                </c:pt>
                <c:pt idx="75">
                  <c:v>28.284270999802143</c:v>
                </c:pt>
                <c:pt idx="76">
                  <c:v>36.36155789545519</c:v>
                </c:pt>
                <c:pt idx="77">
                  <c:v>43.33401725429171</c:v>
                </c:pt>
                <c:pt idx="78">
                  <c:v>48.98979442692816</c:v>
                </c:pt>
                <c:pt idx="79">
                  <c:v>53.157041485935416</c:v>
                </c:pt>
                <c:pt idx="80">
                  <c:v>55.7091387381544</c:v>
                </c:pt>
                <c:pt idx="81">
                  <c:v>56.568542</c:v>
                </c:pt>
                <c:pt idx="82">
                  <c:v>55.70913873824011</c:v>
                </c:pt>
                <c:pt idx="83">
                  <c:v>53.15704148610422</c:v>
                </c:pt>
                <c:pt idx="84">
                  <c:v>48.98979442717493</c:v>
                </c:pt>
                <c:pt idx="85">
                  <c:v>43.33401725460895</c:v>
                </c:pt>
                <c:pt idx="86">
                  <c:v>36.36155789583336</c:v>
                </c:pt>
                <c:pt idx="87">
                  <c:v>28.284271000229566</c:v>
                </c:pt>
                <c:pt idx="88">
                  <c:v>19.34758084281605</c:v>
                </c:pt>
                <c:pt idx="89">
                  <c:v>9.823024231842227</c:v>
                </c:pt>
                <c:pt idx="90">
                  <c:v>2.7416023257907957E-10</c:v>
                </c:pt>
                <c:pt idx="91">
                  <c:v>-9.823024231302137</c:v>
                </c:pt>
                <c:pt idx="92">
                  <c:v>-19.347580842300797</c:v>
                </c:pt>
                <c:pt idx="93">
                  <c:v>-28.284270999754707</c:v>
                </c:pt>
                <c:pt idx="94">
                  <c:v>-36.36155789541316</c:v>
                </c:pt>
                <c:pt idx="95">
                  <c:v>-43.33401725425644</c:v>
                </c:pt>
                <c:pt idx="96">
                  <c:v>-48.989794426900716</c:v>
                </c:pt>
                <c:pt idx="97">
                  <c:v>-53.15704148591665</c:v>
                </c:pt>
                <c:pt idx="98">
                  <c:v>-55.70913873814487</c:v>
                </c:pt>
                <c:pt idx="99">
                  <c:v>-56.568542</c:v>
                </c:pt>
                <c:pt idx="100">
                  <c:v>-55.709138738249614</c:v>
                </c:pt>
                <c:pt idx="101">
                  <c:v>-53.15704148612296</c:v>
                </c:pt>
                <c:pt idx="102">
                  <c:v>-48.98979442720231</c:v>
                </c:pt>
                <c:pt idx="103">
                  <c:v>-43.334017254644294</c:v>
                </c:pt>
                <c:pt idx="104">
                  <c:v>-36.36155789587539</c:v>
                </c:pt>
                <c:pt idx="105">
                  <c:v>-28.28427100027709</c:v>
                </c:pt>
                <c:pt idx="106">
                  <c:v>-19.34758084286761</c:v>
                </c:pt>
                <c:pt idx="107">
                  <c:v>-9.823024231896264</c:v>
                </c:pt>
                <c:pt idx="108">
                  <c:v>-3.290324734614861E-10</c:v>
                </c:pt>
                <c:pt idx="109">
                  <c:v>9.823024231248198</c:v>
                </c:pt>
                <c:pt idx="110">
                  <c:v>19.347580842249236</c:v>
                </c:pt>
                <c:pt idx="111">
                  <c:v>28.28427099970719</c:v>
                </c:pt>
                <c:pt idx="112">
                  <c:v>36.361557895371284</c:v>
                </c:pt>
                <c:pt idx="113">
                  <c:v>43.334017254221166</c:v>
                </c:pt>
                <c:pt idx="114">
                  <c:v>48.98979442687328</c:v>
                </c:pt>
                <c:pt idx="115">
                  <c:v>53.15704148589788</c:v>
                </c:pt>
                <c:pt idx="116">
                  <c:v>55.709138738135344</c:v>
                </c:pt>
                <c:pt idx="117">
                  <c:v>56.568542</c:v>
                </c:pt>
                <c:pt idx="118">
                  <c:v>55.70913873825914</c:v>
                </c:pt>
                <c:pt idx="119">
                  <c:v>53.15704148614172</c:v>
                </c:pt>
                <c:pt idx="120">
                  <c:v>48.989794427229754</c:v>
                </c:pt>
                <c:pt idx="121">
                  <c:v>43.33401725467943</c:v>
                </c:pt>
                <c:pt idx="122">
                  <c:v>36.361557895917265</c:v>
                </c:pt>
                <c:pt idx="123">
                  <c:v>28.28427100032461</c:v>
                </c:pt>
                <c:pt idx="124">
                  <c:v>19.34758084291918</c:v>
                </c:pt>
                <c:pt idx="125">
                  <c:v>9.823024231950304</c:v>
                </c:pt>
                <c:pt idx="126">
                  <c:v>3.8390471434389264E-10</c:v>
                </c:pt>
                <c:pt idx="127">
                  <c:v>-9.82302423119416</c:v>
                </c:pt>
                <c:pt idx="128">
                  <c:v>-19.347580842197672</c:v>
                </c:pt>
                <c:pt idx="129">
                  <c:v>-28.284270999659668</c:v>
                </c:pt>
                <c:pt idx="130">
                  <c:v>-36.36155789532925</c:v>
                </c:pt>
                <c:pt idx="131">
                  <c:v>-43.33401725418602</c:v>
                </c:pt>
                <c:pt idx="132">
                  <c:v>-48.98979442684595</c:v>
                </c:pt>
                <c:pt idx="133">
                  <c:v>-53.15704148587911</c:v>
                </c:pt>
                <c:pt idx="134">
                  <c:v>-55.709138738125816</c:v>
                </c:pt>
                <c:pt idx="135">
                  <c:v>-56.568542</c:v>
                </c:pt>
                <c:pt idx="136">
                  <c:v>-55.70913873826867</c:v>
                </c:pt>
                <c:pt idx="137">
                  <c:v>-53.15704148616049</c:v>
                </c:pt>
                <c:pt idx="138">
                  <c:v>-48.98979442725719</c:v>
                </c:pt>
                <c:pt idx="139">
                  <c:v>-43.3340172547147</c:v>
                </c:pt>
                <c:pt idx="140">
                  <c:v>-36.3615578959593</c:v>
                </c:pt>
                <c:pt idx="141">
                  <c:v>-28.284271000371955</c:v>
                </c:pt>
                <c:pt idx="142">
                  <c:v>-19.34758084297055</c:v>
                </c:pt>
                <c:pt idx="143">
                  <c:v>-9.823024232004341</c:v>
                </c:pt>
                <c:pt idx="144">
                  <c:v>-4.387769552262992E-10</c:v>
                </c:pt>
                <c:pt idx="145">
                  <c:v>9.82302423114012</c:v>
                </c:pt>
                <c:pt idx="146">
                  <c:v>19.347580842146108</c:v>
                </c:pt>
                <c:pt idx="147">
                  <c:v>28.284270999612147</c:v>
                </c:pt>
                <c:pt idx="148">
                  <c:v>36.36155789528721</c:v>
                </c:pt>
                <c:pt idx="149">
                  <c:v>43.33401725415075</c:v>
                </c:pt>
                <c:pt idx="150">
                  <c:v>48.98979442681851</c:v>
                </c:pt>
                <c:pt idx="151">
                  <c:v>53.15704148586042</c:v>
                </c:pt>
                <c:pt idx="152">
                  <c:v>55.70913873811629</c:v>
                </c:pt>
                <c:pt idx="153">
                  <c:v>56.568542</c:v>
                </c:pt>
                <c:pt idx="154">
                  <c:v>55.709138738278206</c:v>
                </c:pt>
                <c:pt idx="155">
                  <c:v>53.15704148617926</c:v>
                </c:pt>
                <c:pt idx="156">
                  <c:v>48.98979442728462</c:v>
                </c:pt>
                <c:pt idx="157">
                  <c:v>43.33401725474997</c:v>
                </c:pt>
                <c:pt idx="158">
                  <c:v>36.36155789600134</c:v>
                </c:pt>
                <c:pt idx="159">
                  <c:v>28.28427100041948</c:v>
                </c:pt>
                <c:pt idx="160">
                  <c:v>19.34758084302211</c:v>
                </c:pt>
                <c:pt idx="161">
                  <c:v>9.823024232058184</c:v>
                </c:pt>
                <c:pt idx="162">
                  <c:v>4.936491961087057E-10</c:v>
                </c:pt>
                <c:pt idx="163">
                  <c:v>-9.823024231086082</c:v>
                </c:pt>
                <c:pt idx="164">
                  <c:v>-19.347580842094548</c:v>
                </c:pt>
                <c:pt idx="165">
                  <c:v>-28.284270999564626</c:v>
                </c:pt>
                <c:pt idx="166">
                  <c:v>-36.36155789524518</c:v>
                </c:pt>
                <c:pt idx="167">
                  <c:v>-43.33401725411548</c:v>
                </c:pt>
                <c:pt idx="168">
                  <c:v>-48.98979442679107</c:v>
                </c:pt>
                <c:pt idx="169">
                  <c:v>-53.15704148584165</c:v>
                </c:pt>
                <c:pt idx="170">
                  <c:v>-55.709138738106795</c:v>
                </c:pt>
                <c:pt idx="171">
                  <c:v>-56.568542</c:v>
                </c:pt>
                <c:pt idx="172">
                  <c:v>-55.709138738287734</c:v>
                </c:pt>
                <c:pt idx="173">
                  <c:v>-53.157041486198025</c:v>
                </c:pt>
                <c:pt idx="174">
                  <c:v>-48.989794427312056</c:v>
                </c:pt>
                <c:pt idx="175">
                  <c:v>-43.334017254785245</c:v>
                </c:pt>
                <c:pt idx="176">
                  <c:v>-36.36155789604337</c:v>
                </c:pt>
                <c:pt idx="177">
                  <c:v>-28.284271000466997</c:v>
                </c:pt>
                <c:pt idx="178">
                  <c:v>-19.34758084307368</c:v>
                </c:pt>
                <c:pt idx="179">
                  <c:v>-9.823024232112221</c:v>
                </c:pt>
                <c:pt idx="180">
                  <c:v>-5.483204651581591E-10</c:v>
                </c:pt>
                <c:pt idx="181">
                  <c:v>9.82302423103224</c:v>
                </c:pt>
                <c:pt idx="182">
                  <c:v>19.347580842042984</c:v>
                </c:pt>
                <c:pt idx="183">
                  <c:v>28.284270999517105</c:v>
                </c:pt>
                <c:pt idx="184">
                  <c:v>36.3615578952033</c:v>
                </c:pt>
                <c:pt idx="185">
                  <c:v>43.334017254080344</c:v>
                </c:pt>
                <c:pt idx="186">
                  <c:v>48.98979442676374</c:v>
                </c:pt>
                <c:pt idx="187">
                  <c:v>53.15704148582281</c:v>
                </c:pt>
                <c:pt idx="188">
                  <c:v>55.70913873809723</c:v>
                </c:pt>
                <c:pt idx="189">
                  <c:v>56.568542</c:v>
                </c:pt>
                <c:pt idx="190">
                  <c:v>55.709138738297256</c:v>
                </c:pt>
                <c:pt idx="191">
                  <c:v>53.15704148621679</c:v>
                </c:pt>
                <c:pt idx="192">
                  <c:v>48.9897944273395</c:v>
                </c:pt>
                <c:pt idx="193">
                  <c:v>43.33401725482052</c:v>
                </c:pt>
                <c:pt idx="194">
                  <c:v>36.36155789608541</c:v>
                </c:pt>
                <c:pt idx="195">
                  <c:v>28.28427100051452</c:v>
                </c:pt>
                <c:pt idx="196">
                  <c:v>19.34758084312524</c:v>
                </c:pt>
                <c:pt idx="197">
                  <c:v>9.823024232166262</c:v>
                </c:pt>
                <c:pt idx="198">
                  <c:v>6.031927060405656E-10</c:v>
                </c:pt>
                <c:pt idx="199">
                  <c:v>-9.823024230978204</c:v>
                </c:pt>
                <c:pt idx="200">
                  <c:v>-19.347580841991608</c:v>
                </c:pt>
                <c:pt idx="201">
                  <c:v>-28.284270999469758</c:v>
                </c:pt>
                <c:pt idx="202">
                  <c:v>-36.36155789516126</c:v>
                </c:pt>
                <c:pt idx="203">
                  <c:v>-43.33401725404507</c:v>
                </c:pt>
                <c:pt idx="204">
                  <c:v>-48.9897944267363</c:v>
                </c:pt>
                <c:pt idx="205">
                  <c:v>-53.157041485804186</c:v>
                </c:pt>
                <c:pt idx="206">
                  <c:v>-55.7091387380877</c:v>
                </c:pt>
                <c:pt idx="207">
                  <c:v>-56.568542</c:v>
                </c:pt>
                <c:pt idx="208">
                  <c:v>-55.709138738306784</c:v>
                </c:pt>
                <c:pt idx="209">
                  <c:v>-53.157041486235556</c:v>
                </c:pt>
                <c:pt idx="210">
                  <c:v>-48.98979442736693</c:v>
                </c:pt>
                <c:pt idx="211">
                  <c:v>-43.334017254855794</c:v>
                </c:pt>
                <c:pt idx="212">
                  <c:v>-36.36155789612744</c:v>
                </c:pt>
                <c:pt idx="213">
                  <c:v>-28.284271000562036</c:v>
                </c:pt>
                <c:pt idx="214">
                  <c:v>-19.347580843176804</c:v>
                </c:pt>
                <c:pt idx="215">
                  <c:v>-9.823024232220298</c:v>
                </c:pt>
                <c:pt idx="216">
                  <c:v>-6.580649469229722E-10</c:v>
                </c:pt>
              </c:numCache>
            </c:numRef>
          </c:val>
          <c:smooth val="1"/>
        </c:ser>
        <c:ser>
          <c:idx val="0"/>
          <c:order val="2"/>
          <c:tx>
            <c:v>Difference Wave</c:v>
          </c:tx>
          <c:spPr>
            <a:solidFill>
              <a:srgbClr val="FF0000"/>
            </a:solidFill>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Calculations'!$G$41:$HO$41</c:f>
              <c:numCache>
                <c:ptCount val="217"/>
                <c:pt idx="0">
                  <c:v>0</c:v>
                </c:pt>
                <c:pt idx="1">
                  <c:v>-0.04448044367172521</c:v>
                </c:pt>
                <c:pt idx="2">
                  <c:v>-0.354039995593439</c:v>
                </c:pt>
                <c:pt idx="3">
                  <c:v>-1.184801952552398</c:v>
                </c:pt>
                <c:pt idx="4">
                  <c:v>-2.7752531566576195</c:v>
                </c:pt>
                <c:pt idx="5">
                  <c:v>-5.33810531744917</c:v>
                </c:pt>
                <c:pt idx="6">
                  <c:v>-9.052948608459054</c:v>
                </c:pt>
                <c:pt idx="7">
                  <c:v>-14.059923743666552</c:v>
                </c:pt>
                <c:pt idx="8">
                  <c:v>-20.45460775235616</c:v>
                </c:pt>
                <c:pt idx="9">
                  <c:v>-28.28427174236196</c:v>
                </c:pt>
                <c:pt idx="10">
                  <c:v>-37.54562719379416</c:v>
                </c:pt>
                <c:pt idx="11">
                  <c:v>-48.18413202678766</c:v>
                </c:pt>
                <c:pt idx="12">
                  <c:v>-60.094880214197225</c:v>
                </c:pt>
                <c:pt idx="13">
                  <c:v>-73.1250505061939</c:v>
                </c:pt>
                <c:pt idx="14">
                  <c:v>-87.07784236334292</c:v>
                </c:pt>
                <c:pt idx="15">
                  <c:v>-101.7177819006595</c:v>
                </c:pt>
                <c:pt idx="16">
                  <c:v>-116.77723890394395</c:v>
                </c:pt>
                <c:pt idx="17">
                  <c:v>-131.96395906005608</c:v>
                </c:pt>
                <c:pt idx="18">
                  <c:v>-146.96938456690845</c:v>
                </c:pt>
                <c:pt idx="19">
                  <c:v>-161.47751219844994</c:v>
                </c:pt>
                <c:pt idx="20">
                  <c:v>-175.17402142722358</c:v>
                </c:pt>
                <c:pt idx="21">
                  <c:v>-187.75539685320467</c:v>
                </c:pt>
                <c:pt idx="22">
                  <c:v>-198.93776920689223</c:v>
                </c:pt>
                <c:pt idx="23">
                  <c:v>-208.46520758696852</c:v>
                </c:pt>
                <c:pt idx="24">
                  <c:v>-216.11721210380227</c:v>
                </c:pt>
                <c:pt idx="25">
                  <c:v>-221.71518022852314</c:v>
                </c:pt>
                <c:pt idx="26">
                  <c:v>-225.12765116077043</c:v>
                </c:pt>
                <c:pt idx="27">
                  <c:v>-226.27416948477142</c:v>
                </c:pt>
                <c:pt idx="28">
                  <c:v>-225.12765116080854</c:v>
                </c:pt>
                <c:pt idx="29">
                  <c:v>-221.7151802285985</c:v>
                </c:pt>
                <c:pt idx="30">
                  <c:v>-216.11721210391312</c:v>
                </c:pt>
                <c:pt idx="31">
                  <c:v>-208.46520758711225</c:v>
                </c:pt>
                <c:pt idx="32">
                  <c:v>-198.93776920706546</c:v>
                </c:pt>
                <c:pt idx="33">
                  <c:v>-187.7553968534034</c:v>
                </c:pt>
                <c:pt idx="34">
                  <c:v>-175.1740214274434</c:v>
                </c:pt>
                <c:pt idx="35">
                  <c:v>-161.47751219868587</c:v>
                </c:pt>
                <c:pt idx="36">
                  <c:v>-146.96938456715532</c:v>
                </c:pt>
                <c:pt idx="37">
                  <c:v>-131.96395906030858</c:v>
                </c:pt>
                <c:pt idx="38">
                  <c:v>-116.77723890419688</c:v>
                </c:pt>
                <c:pt idx="39">
                  <c:v>-101.71778190090782</c:v>
                </c:pt>
                <c:pt idx="40">
                  <c:v>-87.07784236358188</c:v>
                </c:pt>
                <c:pt idx="41">
                  <c:v>-73.12505050641943</c:v>
                </c:pt>
                <c:pt idx="42">
                  <c:v>-60.0948802144056</c:v>
                </c:pt>
                <c:pt idx="43">
                  <c:v>-48.18413202697594</c:v>
                </c:pt>
                <c:pt idx="44">
                  <c:v>-37.545627193960236</c:v>
                </c:pt>
                <c:pt idx="45">
                  <c:v>-28.284271742504423</c:v>
                </c:pt>
                <c:pt idx="46">
                  <c:v>-20.454607752474608</c:v>
                </c:pt>
                <c:pt idx="47">
                  <c:v>-14.059923743761239</c:v>
                </c:pt>
                <c:pt idx="48">
                  <c:v>-9.052948608531302</c:v>
                </c:pt>
                <c:pt idx="49">
                  <c:v>-5.338105317500947</c:v>
                </c:pt>
                <c:pt idx="50">
                  <c:v>-2.775253156691548</c:v>
                </c:pt>
                <c:pt idx="51">
                  <c:v>-1.184801952571835</c:v>
                </c:pt>
                <c:pt idx="52">
                  <c:v>-0.3540399956020046</c:v>
                </c:pt>
                <c:pt idx="53">
                  <c:v>-0.04448044367372184</c:v>
                </c:pt>
                <c:pt idx="54">
                  <c:v>2.7633483335940755E-13</c:v>
                </c:pt>
                <c:pt idx="55">
                  <c:v>0.04448044366975523</c:v>
                </c:pt>
                <c:pt idx="56">
                  <c:v>0.3540399955849338</c:v>
                </c:pt>
                <c:pt idx="57">
                  <c:v>1.184801952533224</c:v>
                </c:pt>
                <c:pt idx="58">
                  <c:v>2.7752531566239043</c:v>
                </c:pt>
                <c:pt idx="59">
                  <c:v>5.338105317397698</c:v>
                </c:pt>
                <c:pt idx="60">
                  <c:v>9.052948608387076</c:v>
                </c:pt>
                <c:pt idx="61">
                  <c:v>14.05992374357217</c:v>
                </c:pt>
                <c:pt idx="62">
                  <c:v>20.454607752238132</c:v>
                </c:pt>
                <c:pt idx="63">
                  <c:v>28.28427174221995</c:v>
                </c:pt>
                <c:pt idx="64">
                  <c:v>37.54562719362861</c:v>
                </c:pt>
                <c:pt idx="65">
                  <c:v>48.184132026599876</c:v>
                </c:pt>
                <c:pt idx="66">
                  <c:v>60.09488021398942</c:v>
                </c:pt>
                <c:pt idx="67">
                  <c:v>73.12505050596891</c:v>
                </c:pt>
                <c:pt idx="68">
                  <c:v>87.07784236310441</c:v>
                </c:pt>
                <c:pt idx="69">
                  <c:v>101.71778190041171</c:v>
                </c:pt>
                <c:pt idx="70">
                  <c:v>116.77723890369155</c:v>
                </c:pt>
                <c:pt idx="71">
                  <c:v>131.96395905980413</c:v>
                </c:pt>
                <c:pt idx="72">
                  <c:v>146.96938456666197</c:v>
                </c:pt>
                <c:pt idx="73">
                  <c:v>161.47751219821444</c:v>
                </c:pt>
                <c:pt idx="74">
                  <c:v>175.17402142700416</c:v>
                </c:pt>
                <c:pt idx="75">
                  <c:v>187.7553968530062</c:v>
                </c:pt>
                <c:pt idx="76">
                  <c:v>198.93776920671922</c:v>
                </c:pt>
                <c:pt idx="77">
                  <c:v>208.465207586825</c:v>
                </c:pt>
                <c:pt idx="78">
                  <c:v>216.1172121036916</c:v>
                </c:pt>
                <c:pt idx="79">
                  <c:v>221.71518022844785</c:v>
                </c:pt>
                <c:pt idx="80">
                  <c:v>225.1276511607323</c:v>
                </c:pt>
                <c:pt idx="81">
                  <c:v>226.27416948477142</c:v>
                </c:pt>
                <c:pt idx="82">
                  <c:v>225.12765116084665</c:v>
                </c:pt>
                <c:pt idx="83">
                  <c:v>221.7151802286738</c:v>
                </c:pt>
                <c:pt idx="84">
                  <c:v>216.11721210402382</c:v>
                </c:pt>
                <c:pt idx="85">
                  <c:v>208.46520758725575</c:v>
                </c:pt>
                <c:pt idx="86">
                  <c:v>198.9377692072386</c:v>
                </c:pt>
                <c:pt idx="87">
                  <c:v>187.75539685360206</c:v>
                </c:pt>
                <c:pt idx="88">
                  <c:v>175.17402142766295</c:v>
                </c:pt>
                <c:pt idx="89">
                  <c:v>161.47751219892152</c:v>
                </c:pt>
                <c:pt idx="90">
                  <c:v>146.96938456740185</c:v>
                </c:pt>
                <c:pt idx="91">
                  <c:v>131.96395906056088</c:v>
                </c:pt>
                <c:pt idx="92">
                  <c:v>116.77723890444952</c:v>
                </c:pt>
                <c:pt idx="93">
                  <c:v>101.71778190115589</c:v>
                </c:pt>
                <c:pt idx="94">
                  <c:v>87.07784236382079</c:v>
                </c:pt>
                <c:pt idx="95">
                  <c:v>73.12505050664484</c:v>
                </c:pt>
                <c:pt idx="96">
                  <c:v>60.09488021461394</c:v>
                </c:pt>
                <c:pt idx="97">
                  <c:v>48.184132027164324</c:v>
                </c:pt>
                <c:pt idx="98">
                  <c:v>37.54562719412645</c:v>
                </c:pt>
                <c:pt idx="99">
                  <c:v>28.284271742647242</c:v>
                </c:pt>
                <c:pt idx="100">
                  <c:v>20.454607752593482</c:v>
                </c:pt>
                <c:pt idx="101">
                  <c:v>14.059923743856508</c:v>
                </c:pt>
                <c:pt idx="102">
                  <c:v>9.052948608604211</c:v>
                </c:pt>
                <c:pt idx="103">
                  <c:v>5.338105317553342</c:v>
                </c:pt>
                <c:pt idx="104">
                  <c:v>2.7752531567262793</c:v>
                </c:pt>
                <c:pt idx="105">
                  <c:v>1.1848019525921316</c:v>
                </c:pt>
                <c:pt idx="106">
                  <c:v>0.35403999561181365</c:v>
                </c:pt>
                <c:pt idx="107">
                  <c:v>0.04448044367687132</c:v>
                </c:pt>
                <c:pt idx="108">
                  <c:v>8.03890217583963E-13</c:v>
                </c:pt>
                <c:pt idx="109">
                  <c:v>-0.04448044366638193</c:v>
                </c:pt>
                <c:pt idx="110">
                  <c:v>-0.35403999557482635</c:v>
                </c:pt>
                <c:pt idx="111">
                  <c:v>-1.1848019525122346</c:v>
                </c:pt>
                <c:pt idx="112">
                  <c:v>-2.7752531565883487</c:v>
                </c:pt>
                <c:pt idx="113">
                  <c:v>-5.338105317344514</c:v>
                </c:pt>
                <c:pt idx="114">
                  <c:v>-9.05294860831335</c:v>
                </c:pt>
                <c:pt idx="115">
                  <c:v>-14.059923743475863</c:v>
                </c:pt>
                <c:pt idx="116">
                  <c:v>-20.454607752118115</c:v>
                </c:pt>
                <c:pt idx="117">
                  <c:v>-28.28427174207581</c:v>
                </c:pt>
                <c:pt idx="118">
                  <c:v>-37.545627193460916</c:v>
                </c:pt>
                <c:pt idx="119">
                  <c:v>-48.18413202640998</c:v>
                </c:pt>
                <c:pt idx="120">
                  <c:v>-60.09488021377956</c:v>
                </c:pt>
                <c:pt idx="121">
                  <c:v>-73.12505050574202</c:v>
                </c:pt>
                <c:pt idx="122">
                  <c:v>-87.077842362864</c:v>
                </c:pt>
                <c:pt idx="123">
                  <c:v>-101.71778190016188</c:v>
                </c:pt>
                <c:pt idx="124">
                  <c:v>-116.77723890343711</c:v>
                </c:pt>
                <c:pt idx="125">
                  <c:v>-131.96395905955012</c:v>
                </c:pt>
                <c:pt idx="126">
                  <c:v>-146.96938456641396</c:v>
                </c:pt>
                <c:pt idx="127">
                  <c:v>-161.47751219797738</c:v>
                </c:pt>
                <c:pt idx="128">
                  <c:v>-175.17402142678327</c:v>
                </c:pt>
                <c:pt idx="129">
                  <c:v>-187.75539685280648</c:v>
                </c:pt>
                <c:pt idx="130">
                  <c:v>-198.93776920654523</c:v>
                </c:pt>
                <c:pt idx="131">
                  <c:v>-208.46520758668066</c:v>
                </c:pt>
                <c:pt idx="132">
                  <c:v>-216.1172121035803</c:v>
                </c:pt>
                <c:pt idx="133">
                  <c:v>-221.7151802283721</c:v>
                </c:pt>
                <c:pt idx="134">
                  <c:v>-225.12765116069403</c:v>
                </c:pt>
                <c:pt idx="135">
                  <c:v>-226.27416948477142</c:v>
                </c:pt>
                <c:pt idx="136">
                  <c:v>-225.12765116088497</c:v>
                </c:pt>
                <c:pt idx="137">
                  <c:v>-221.71518022874955</c:v>
                </c:pt>
                <c:pt idx="138">
                  <c:v>-216.11721210413518</c:v>
                </c:pt>
                <c:pt idx="139">
                  <c:v>-208.46520758740016</c:v>
                </c:pt>
                <c:pt idx="140">
                  <c:v>-198.9377692074126</c:v>
                </c:pt>
                <c:pt idx="141">
                  <c:v>-187.75539685380176</c:v>
                </c:pt>
                <c:pt idx="142">
                  <c:v>-175.1740214278838</c:v>
                </c:pt>
                <c:pt idx="143">
                  <c:v>-161.4775121991588</c:v>
                </c:pt>
                <c:pt idx="144">
                  <c:v>-146.96938456765022</c:v>
                </c:pt>
                <c:pt idx="145">
                  <c:v>-131.96395906081494</c:v>
                </c:pt>
                <c:pt idx="146">
                  <c:v>-116.77723890470423</c:v>
                </c:pt>
                <c:pt idx="147">
                  <c:v>-101.71778190140611</c:v>
                </c:pt>
                <c:pt idx="148">
                  <c:v>-87.07784236406178</c:v>
                </c:pt>
                <c:pt idx="149">
                  <c:v>-73.12505050687244</c:v>
                </c:pt>
                <c:pt idx="150">
                  <c:v>-60.09488021482455</c:v>
                </c:pt>
                <c:pt idx="151">
                  <c:v>-48.184132027355005</c:v>
                </c:pt>
                <c:pt idx="152">
                  <c:v>-37.5456271942951</c:v>
                </c:pt>
                <c:pt idx="153">
                  <c:v>-28.284271742792406</c:v>
                </c:pt>
                <c:pt idx="154">
                  <c:v>-20.45460775271443</c:v>
                </c:pt>
                <c:pt idx="155">
                  <c:v>-14.05992374395371</c:v>
                </c:pt>
                <c:pt idx="156">
                  <c:v>-9.052948608678996</c:v>
                </c:pt>
                <c:pt idx="157">
                  <c:v>-5.338105317607528</c:v>
                </c:pt>
                <c:pt idx="158">
                  <c:v>-2.7752531567624175</c:v>
                </c:pt>
                <c:pt idx="159">
                  <c:v>-1.1848019526137854</c:v>
                </c:pt>
                <c:pt idx="160">
                  <c:v>-0.35403999562246113</c:v>
                </c:pt>
                <c:pt idx="161">
                  <c:v>-0.04448044368079351</c:v>
                </c:pt>
                <c:pt idx="162">
                  <c:v>-2.3111804181684915E-12</c:v>
                </c:pt>
                <c:pt idx="163">
                  <c:v>0.04448044366295356</c:v>
                </c:pt>
                <c:pt idx="164">
                  <c:v>0.35403999556481125</c:v>
                </c:pt>
                <c:pt idx="165">
                  <c:v>1.1848019524917888</c:v>
                </c:pt>
                <c:pt idx="166">
                  <c:v>2.7752531565536884</c:v>
                </c:pt>
                <c:pt idx="167">
                  <c:v>5.33810531729177</c:v>
                </c:pt>
                <c:pt idx="168">
                  <c:v>9.052948608240449</c:v>
                </c:pt>
                <c:pt idx="169">
                  <c:v>14.0599237433808</c:v>
                </c:pt>
                <c:pt idx="170">
                  <c:v>20.454607751999426</c:v>
                </c:pt>
                <c:pt idx="171">
                  <c:v>28.284271741933388</c:v>
                </c:pt>
                <c:pt idx="172">
                  <c:v>37.545627193295175</c:v>
                </c:pt>
                <c:pt idx="173">
                  <c:v>48.184132026222</c:v>
                </c:pt>
                <c:pt idx="174">
                  <c:v>60.09488021357161</c:v>
                </c:pt>
                <c:pt idx="175">
                  <c:v>73.1250505055169</c:v>
                </c:pt>
                <c:pt idx="176">
                  <c:v>87.07784236262555</c:v>
                </c:pt>
                <c:pt idx="177">
                  <c:v>101.71778189991444</c:v>
                </c:pt>
                <c:pt idx="178">
                  <c:v>116.77723890318504</c:v>
                </c:pt>
                <c:pt idx="179">
                  <c:v>131.9639590592986</c:v>
                </c:pt>
                <c:pt idx="180">
                  <c:v>146.96938456616806</c:v>
                </c:pt>
                <c:pt idx="181">
                  <c:v>161.47751219774233</c:v>
                </c:pt>
                <c:pt idx="182">
                  <c:v>175.17402142656417</c:v>
                </c:pt>
                <c:pt idx="183">
                  <c:v>187.75539685260838</c:v>
                </c:pt>
                <c:pt idx="184">
                  <c:v>198.93776920637274</c:v>
                </c:pt>
                <c:pt idx="185">
                  <c:v>208.46520758653762</c:v>
                </c:pt>
                <c:pt idx="186">
                  <c:v>216.1172121034699</c:v>
                </c:pt>
                <c:pt idx="187">
                  <c:v>221.71518022829702</c:v>
                </c:pt>
                <c:pt idx="188">
                  <c:v>225.12765116065603</c:v>
                </c:pt>
                <c:pt idx="189">
                  <c:v>226.27416948477142</c:v>
                </c:pt>
                <c:pt idx="190">
                  <c:v>225.12765116092294</c:v>
                </c:pt>
                <c:pt idx="191">
                  <c:v>221.71518022882455</c:v>
                </c:pt>
                <c:pt idx="192">
                  <c:v>216.11721210424545</c:v>
                </c:pt>
                <c:pt idx="193">
                  <c:v>208.46520758754303</c:v>
                </c:pt>
                <c:pt idx="194">
                  <c:v>198.93776920758472</c:v>
                </c:pt>
                <c:pt idx="195">
                  <c:v>187.7553968539992</c:v>
                </c:pt>
                <c:pt idx="196">
                  <c:v>175.17402142810198</c:v>
                </c:pt>
                <c:pt idx="197">
                  <c:v>161.4775121993927</c:v>
                </c:pt>
                <c:pt idx="198">
                  <c:v>146.96938456789468</c:v>
                </c:pt>
                <c:pt idx="199">
                  <c:v>131.96395906106466</c:v>
                </c:pt>
                <c:pt idx="200">
                  <c:v>116.77723890495415</c:v>
                </c:pt>
                <c:pt idx="201">
                  <c:v>101.71778190165102</c:v>
                </c:pt>
                <c:pt idx="202">
                  <c:v>87.07784236429697</c:v>
                </c:pt>
                <c:pt idx="203">
                  <c:v>73.12505050709393</c:v>
                </c:pt>
                <c:pt idx="204">
                  <c:v>60.094880215028475</c:v>
                </c:pt>
                <c:pt idx="205">
                  <c:v>48.18413202753845</c:v>
                </c:pt>
                <c:pt idx="206">
                  <c:v>37.54562719445619</c:v>
                </c:pt>
                <c:pt idx="207">
                  <c:v>28.284271742929498</c:v>
                </c:pt>
                <c:pt idx="208">
                  <c:v>20.454607752827563</c:v>
                </c:pt>
                <c:pt idx="209">
                  <c:v>14.059923744043033</c:v>
                </c:pt>
                <c:pt idx="210">
                  <c:v>9.052948608745432</c:v>
                </c:pt>
                <c:pt idx="211">
                  <c:v>5.3381053176536355</c:v>
                </c:pt>
                <c:pt idx="212">
                  <c:v>2.775253156790633</c:v>
                </c:pt>
                <c:pt idx="213">
                  <c:v>1.1848019526271116</c:v>
                </c:pt>
                <c:pt idx="214">
                  <c:v>0.35403999562528554</c:v>
                </c:pt>
                <c:pt idx="215">
                  <c:v>0.044480443676999215</c:v>
                </c:pt>
                <c:pt idx="216">
                  <c:v>-3.81845910204329E-12</c:v>
                </c:pt>
              </c:numCache>
            </c:numRef>
          </c:val>
          <c:smooth val="1"/>
        </c:ser>
        <c:ser>
          <c:idx val="3"/>
          <c:order val="3"/>
          <c:tx>
            <c:v>Summation Wave</c:v>
          </c:tx>
          <c:spPr>
            <a:solidFill>
              <a:srgbClr val="FF00FF"/>
            </a:solidFill>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'Inputs and Calculations'!$G$46:$HO$46</c:f>
              <c:numCache>
                <c:ptCount val="217"/>
                <c:pt idx="0">
                  <c:v>0</c:v>
                </c:pt>
                <c:pt idx="1">
                  <c:v>19.690528906816148</c:v>
                </c:pt>
                <c:pt idx="2">
                  <c:v>39.04920168071021</c:v>
                </c:pt>
                <c:pt idx="3">
                  <c:v>57.75334395253657</c:v>
                </c:pt>
                <c:pt idx="4">
                  <c:v>75.49836894790417</c:v>
                </c:pt>
                <c:pt idx="5">
                  <c:v>92.00613982631464</c:v>
                </c:pt>
                <c:pt idx="6">
                  <c:v>107.03253746253472</c:v>
                </c:pt>
                <c:pt idx="7">
                  <c:v>120.37400671568741</c:v>
                </c:pt>
                <c:pt idx="8">
                  <c:v>131.87288522874113</c:v>
                </c:pt>
                <c:pt idx="9">
                  <c:v>141.42135574236195</c:v>
                </c:pt>
                <c:pt idx="10">
                  <c:v>148.9639046701982</c:v>
                </c:pt>
                <c:pt idx="11">
                  <c:v>154.49821499884604</c:v>
                </c:pt>
                <c:pt idx="12">
                  <c:v>158.07446906832774</c:v>
                </c:pt>
                <c:pt idx="13">
                  <c:v>159.7930850151299</c:v>
                </c:pt>
                <c:pt idx="14">
                  <c:v>159.80095815467348</c:v>
                </c:pt>
                <c:pt idx="15">
                  <c:v>158.28632390073867</c:v>
                </c:pt>
                <c:pt idx="16">
                  <c:v>155.47240058916378</c:v>
                </c:pt>
                <c:pt idx="17">
                  <c:v>151.61000752330852</c:v>
                </c:pt>
                <c:pt idx="18">
                  <c:v>146.96938456701815</c:v>
                </c:pt>
                <c:pt idx="19">
                  <c:v>141.83146373541356</c:v>
                </c:pt>
                <c:pt idx="20">
                  <c:v>136.47885974220986</c:v>
                </c:pt>
                <c:pt idx="21">
                  <c:v>131.18685485331548</c:v>
                </c:pt>
                <c:pt idx="22">
                  <c:v>126.21465341572971</c:v>
                </c:pt>
                <c:pt idx="23">
                  <c:v>121.79717307817356</c:v>
                </c:pt>
                <c:pt idx="24">
                  <c:v>118.13762324978144</c:v>
                </c:pt>
                <c:pt idx="25">
                  <c:v>115.40109725653976</c:v>
                </c:pt>
                <c:pt idx="26">
                  <c:v>113.70937368440451</c:v>
                </c:pt>
                <c:pt idx="27">
                  <c:v>113.1370854847714</c:v>
                </c:pt>
                <c:pt idx="28">
                  <c:v>113.7093736843855</c:v>
                </c:pt>
                <c:pt idx="29">
                  <c:v>115.40109725650261</c:v>
                </c:pt>
                <c:pt idx="30">
                  <c:v>118.13762324972777</c:v>
                </c:pt>
                <c:pt idx="31">
                  <c:v>121.79717307810577</c:v>
                </c:pt>
                <c:pt idx="32">
                  <c:v>126.21465341565089</c:v>
                </c:pt>
                <c:pt idx="33">
                  <c:v>131.1868548532293</c:v>
                </c:pt>
                <c:pt idx="34">
                  <c:v>136.47885974212045</c:v>
                </c:pt>
                <c:pt idx="35">
                  <c:v>141.83146373532543</c:v>
                </c:pt>
                <c:pt idx="36">
                  <c:v>146.9693845669359</c:v>
                </c:pt>
                <c:pt idx="37">
                  <c:v>151.61000752323696</c:v>
                </c:pt>
                <c:pt idx="38">
                  <c:v>155.47240058910748</c:v>
                </c:pt>
                <c:pt idx="39">
                  <c:v>158.28632390070203</c:v>
                </c:pt>
                <c:pt idx="40">
                  <c:v>159.8009581546604</c:v>
                </c:pt>
                <c:pt idx="41">
                  <c:v>159.79308501514387</c:v>
                </c:pt>
                <c:pt idx="42">
                  <c:v>158.0744690683716</c:v>
                </c:pt>
                <c:pt idx="43">
                  <c:v>154.49821499892178</c:v>
                </c:pt>
                <c:pt idx="44">
                  <c:v>148.96390467030713</c:v>
                </c:pt>
                <c:pt idx="45">
                  <c:v>141.42135574250443</c:v>
                </c:pt>
                <c:pt idx="46">
                  <c:v>131.87288522891672</c:v>
                </c:pt>
                <c:pt idx="47">
                  <c:v>120.3740067158947</c:v>
                </c:pt>
                <c:pt idx="48">
                  <c:v>107.03253746277153</c:v>
                </c:pt>
                <c:pt idx="49">
                  <c:v>92.00613982657791</c:v>
                </c:pt>
                <c:pt idx="50">
                  <c:v>75.49836894819012</c:v>
                </c:pt>
                <c:pt idx="51">
                  <c:v>57.75334395284089</c:v>
                </c:pt>
                <c:pt idx="52">
                  <c:v>39.04920168102804</c:v>
                </c:pt>
                <c:pt idx="53">
                  <c:v>19.690528907142216</c:v>
                </c:pt>
                <c:pt idx="54">
                  <c:v>3.287561386281267E-10</c:v>
                </c:pt>
                <c:pt idx="55">
                  <c:v>-19.690528906490183</c:v>
                </c:pt>
                <c:pt idx="56">
                  <c:v>-39.04920168039259</c:v>
                </c:pt>
                <c:pt idx="57">
                  <c:v>-57.75334395223237</c:v>
                </c:pt>
                <c:pt idx="58">
                  <c:v>-75.49836894761836</c:v>
                </c:pt>
                <c:pt idx="59">
                  <c:v>-92.00613982605165</c:v>
                </c:pt>
                <c:pt idx="60">
                  <c:v>-107.03253746229825</c:v>
                </c:pt>
                <c:pt idx="61">
                  <c:v>-120.37400671548053</c:v>
                </c:pt>
                <c:pt idx="62">
                  <c:v>-131.87288522856596</c:v>
                </c:pt>
                <c:pt idx="63">
                  <c:v>-141.42135574221996</c:v>
                </c:pt>
                <c:pt idx="64">
                  <c:v>-148.96390467008976</c:v>
                </c:pt>
                <c:pt idx="65">
                  <c:v>-154.49821499877078</c:v>
                </c:pt>
                <c:pt idx="66">
                  <c:v>-158.0744690682844</c:v>
                </c:pt>
                <c:pt idx="67">
                  <c:v>-159.7930850151164</c:v>
                </c:pt>
                <c:pt idx="68">
                  <c:v>-159.80095815468707</c:v>
                </c:pt>
                <c:pt idx="69">
                  <c:v>-158.2863239007758</c:v>
                </c:pt>
                <c:pt idx="70">
                  <c:v>-155.47240058922054</c:v>
                </c:pt>
                <c:pt idx="71">
                  <c:v>-151.61000752338052</c:v>
                </c:pt>
                <c:pt idx="72">
                  <c:v>-146.96938456710075</c:v>
                </c:pt>
                <c:pt idx="73">
                  <c:v>-141.83146373550207</c:v>
                </c:pt>
                <c:pt idx="74">
                  <c:v>-136.47885974229962</c:v>
                </c:pt>
                <c:pt idx="75">
                  <c:v>-131.1868548534019</c:v>
                </c:pt>
                <c:pt idx="76">
                  <c:v>-126.21465341580883</c:v>
                </c:pt>
                <c:pt idx="77">
                  <c:v>-121.79717307824158</c:v>
                </c:pt>
                <c:pt idx="78">
                  <c:v>-118.13762324983527</c:v>
                </c:pt>
                <c:pt idx="79">
                  <c:v>-115.401097256577</c:v>
                </c:pt>
                <c:pt idx="80">
                  <c:v>-113.70937368442353</c:v>
                </c:pt>
                <c:pt idx="81">
                  <c:v>-113.1370854847714</c:v>
                </c:pt>
                <c:pt idx="82">
                  <c:v>-113.70937368436643</c:v>
                </c:pt>
                <c:pt idx="83">
                  <c:v>-115.40109725646536</c:v>
                </c:pt>
                <c:pt idx="84">
                  <c:v>-118.13762324967396</c:v>
                </c:pt>
                <c:pt idx="85">
                  <c:v>-121.79717307803786</c:v>
                </c:pt>
                <c:pt idx="86">
                  <c:v>-126.21465341557189</c:v>
                </c:pt>
                <c:pt idx="87">
                  <c:v>-131.1868548531429</c:v>
                </c:pt>
                <c:pt idx="88">
                  <c:v>-136.47885974203083</c:v>
                </c:pt>
                <c:pt idx="89">
                  <c:v>-141.83146373523707</c:v>
                </c:pt>
                <c:pt idx="90">
                  <c:v>-146.96938456685353</c:v>
                </c:pt>
                <c:pt idx="91">
                  <c:v>-151.61000752316514</c:v>
                </c:pt>
                <c:pt idx="92">
                  <c:v>-155.47240058905112</c:v>
                </c:pt>
                <c:pt idx="93">
                  <c:v>-158.2863239006653</c:v>
                </c:pt>
                <c:pt idx="94">
                  <c:v>-159.80095815464713</c:v>
                </c:pt>
                <c:pt idx="95">
                  <c:v>-159.79308501515771</c:v>
                </c:pt>
                <c:pt idx="96">
                  <c:v>-158.07446906841537</c:v>
                </c:pt>
                <c:pt idx="97">
                  <c:v>-154.49821499899764</c:v>
                </c:pt>
                <c:pt idx="98">
                  <c:v>-148.96390467041618</c:v>
                </c:pt>
                <c:pt idx="99">
                  <c:v>-141.42135574264725</c:v>
                </c:pt>
                <c:pt idx="100">
                  <c:v>-131.8728852290927</c:v>
                </c:pt>
                <c:pt idx="101">
                  <c:v>-120.37400671610243</c:v>
                </c:pt>
                <c:pt idx="102">
                  <c:v>-107.03253746300884</c:v>
                </c:pt>
                <c:pt idx="103">
                  <c:v>-92.00613982684193</c:v>
                </c:pt>
                <c:pt idx="104">
                  <c:v>-75.49836894847707</c:v>
                </c:pt>
                <c:pt idx="105">
                  <c:v>-57.75334395314631</c:v>
                </c:pt>
                <c:pt idx="106">
                  <c:v>-39.049201681347036</c:v>
                </c:pt>
                <c:pt idx="107">
                  <c:v>-19.6905289074694</c:v>
                </c:pt>
                <c:pt idx="108">
                  <c:v>-6.588688371405562E-10</c:v>
                </c:pt>
                <c:pt idx="109">
                  <c:v>19.690528906162776</c:v>
                </c:pt>
                <c:pt idx="110">
                  <c:v>39.049201680073296</c:v>
                </c:pt>
                <c:pt idx="111">
                  <c:v>57.75334395192661</c:v>
                </c:pt>
                <c:pt idx="112">
                  <c:v>75.49836894733092</c:v>
                </c:pt>
                <c:pt idx="113">
                  <c:v>92.00613982578685</c:v>
                </c:pt>
                <c:pt idx="114">
                  <c:v>107.0325374620599</c:v>
                </c:pt>
                <c:pt idx="115">
                  <c:v>120.37400671527162</c:v>
                </c:pt>
                <c:pt idx="116">
                  <c:v>131.8728852283888</c:v>
                </c:pt>
                <c:pt idx="117">
                  <c:v>141.4213557420758</c:v>
                </c:pt>
                <c:pt idx="118">
                  <c:v>148.9639046699792</c:v>
                </c:pt>
                <c:pt idx="119">
                  <c:v>154.4982149986934</c:v>
                </c:pt>
                <c:pt idx="120">
                  <c:v>158.07446906823907</c:v>
                </c:pt>
                <c:pt idx="121">
                  <c:v>159.79308501510087</c:v>
                </c:pt>
                <c:pt idx="122">
                  <c:v>159.80095815469852</c:v>
                </c:pt>
                <c:pt idx="123">
                  <c:v>158.2863239008111</c:v>
                </c:pt>
                <c:pt idx="124">
                  <c:v>155.47240058927545</c:v>
                </c:pt>
                <c:pt idx="125">
                  <c:v>151.61000752345075</c:v>
                </c:pt>
                <c:pt idx="126">
                  <c:v>146.96938456718175</c:v>
                </c:pt>
                <c:pt idx="127">
                  <c:v>141.83146373558907</c:v>
                </c:pt>
                <c:pt idx="128">
                  <c:v>136.47885974238795</c:v>
                </c:pt>
                <c:pt idx="129">
                  <c:v>131.18685485348715</c:v>
                </c:pt>
                <c:pt idx="130">
                  <c:v>126.21465341588674</c:v>
                </c:pt>
                <c:pt idx="131">
                  <c:v>121.79717307830862</c:v>
                </c:pt>
                <c:pt idx="132">
                  <c:v>118.1376232498884</c:v>
                </c:pt>
                <c:pt idx="133">
                  <c:v>115.40109725661387</c:v>
                </c:pt>
                <c:pt idx="134">
                  <c:v>113.70937368444238</c:v>
                </c:pt>
                <c:pt idx="135">
                  <c:v>113.1370854847714</c:v>
                </c:pt>
                <c:pt idx="136">
                  <c:v>113.70937368434761</c:v>
                </c:pt>
                <c:pt idx="137">
                  <c:v>115.40109725642856</c:v>
                </c:pt>
                <c:pt idx="138">
                  <c:v>118.13762324962082</c:v>
                </c:pt>
                <c:pt idx="139">
                  <c:v>121.79717307797077</c:v>
                </c:pt>
                <c:pt idx="140">
                  <c:v>126.21465341549401</c:v>
                </c:pt>
                <c:pt idx="141">
                  <c:v>131.18685485305787</c:v>
                </c:pt>
                <c:pt idx="142">
                  <c:v>136.47885974194267</c:v>
                </c:pt>
                <c:pt idx="143">
                  <c:v>141.83146373515012</c:v>
                </c:pt>
                <c:pt idx="144">
                  <c:v>146.96938456677267</c:v>
                </c:pt>
                <c:pt idx="145">
                  <c:v>151.6100075230952</c:v>
                </c:pt>
                <c:pt idx="146">
                  <c:v>155.47240058899644</c:v>
                </c:pt>
                <c:pt idx="147">
                  <c:v>158.2863239006304</c:v>
                </c:pt>
                <c:pt idx="148">
                  <c:v>159.8009581546362</c:v>
                </c:pt>
                <c:pt idx="149">
                  <c:v>159.79308501517394</c:v>
                </c:pt>
                <c:pt idx="150">
                  <c:v>158.07446906846158</c:v>
                </c:pt>
                <c:pt idx="151">
                  <c:v>154.49821499907586</c:v>
                </c:pt>
                <c:pt idx="152">
                  <c:v>148.96390467052768</c:v>
                </c:pt>
                <c:pt idx="153">
                  <c:v>141.4213557427924</c:v>
                </c:pt>
                <c:pt idx="154">
                  <c:v>131.87288522927085</c:v>
                </c:pt>
                <c:pt idx="155">
                  <c:v>120.37400671631224</c:v>
                </c:pt>
                <c:pt idx="156">
                  <c:v>107.03253746324825</c:v>
                </c:pt>
                <c:pt idx="157">
                  <c:v>92.00613982710748</c:v>
                </c:pt>
                <c:pt idx="158">
                  <c:v>75.49836894876509</c:v>
                </c:pt>
                <c:pt idx="159">
                  <c:v>57.75334395345274</c:v>
                </c:pt>
                <c:pt idx="160">
                  <c:v>39.04920168166669</c:v>
                </c:pt>
                <c:pt idx="161">
                  <c:v>19.690528907797162</c:v>
                </c:pt>
                <c:pt idx="162">
                  <c:v>9.8960957263558E-10</c:v>
                </c:pt>
                <c:pt idx="163">
                  <c:v>-19.690528905835116</c:v>
                </c:pt>
                <c:pt idx="164">
                  <c:v>-39.04920167975391</c:v>
                </c:pt>
                <c:pt idx="165">
                  <c:v>-57.75334395162104</c:v>
                </c:pt>
                <c:pt idx="166">
                  <c:v>-75.49836894704404</c:v>
                </c:pt>
                <c:pt idx="167">
                  <c:v>-92.00613982552272</c:v>
                </c:pt>
                <c:pt idx="168">
                  <c:v>-107.03253746182259</c:v>
                </c:pt>
                <c:pt idx="169">
                  <c:v>-120.3740067150641</c:v>
                </c:pt>
                <c:pt idx="170">
                  <c:v>-131.87288522821302</c:v>
                </c:pt>
                <c:pt idx="171">
                  <c:v>-141.42135574193338</c:v>
                </c:pt>
                <c:pt idx="172">
                  <c:v>-148.96390466987066</c:v>
                </c:pt>
                <c:pt idx="173">
                  <c:v>-154.49821499861804</c:v>
                </c:pt>
                <c:pt idx="174">
                  <c:v>-158.07446906819573</c:v>
                </c:pt>
                <c:pt idx="175">
                  <c:v>-159.7930850150874</c:v>
                </c:pt>
                <c:pt idx="176">
                  <c:v>-159.80095815471228</c:v>
                </c:pt>
                <c:pt idx="177">
                  <c:v>-158.28632390084843</c:v>
                </c:pt>
                <c:pt idx="178">
                  <c:v>-155.47240058933238</c:v>
                </c:pt>
                <c:pt idx="179">
                  <c:v>-151.61000752352305</c:v>
                </c:pt>
                <c:pt idx="180">
                  <c:v>-146.96938456726468</c:v>
                </c:pt>
                <c:pt idx="181">
                  <c:v>-141.83146373567786</c:v>
                </c:pt>
                <c:pt idx="182">
                  <c:v>-136.4788597424782</c:v>
                </c:pt>
                <c:pt idx="183">
                  <c:v>-131.18685485357418</c:v>
                </c:pt>
                <c:pt idx="184">
                  <c:v>-126.21465341596613</c:v>
                </c:pt>
                <c:pt idx="185">
                  <c:v>-121.79717307837691</c:v>
                </c:pt>
                <c:pt idx="186">
                  <c:v>-118.13762324994245</c:v>
                </c:pt>
                <c:pt idx="187">
                  <c:v>-115.40109725665138</c:v>
                </c:pt>
                <c:pt idx="188">
                  <c:v>-113.70937368446155</c:v>
                </c:pt>
                <c:pt idx="189">
                  <c:v>-113.1370854847714</c:v>
                </c:pt>
                <c:pt idx="190">
                  <c:v>-113.70937368432841</c:v>
                </c:pt>
                <c:pt idx="191">
                  <c:v>-115.40109725639095</c:v>
                </c:pt>
                <c:pt idx="192">
                  <c:v>-118.13762324956647</c:v>
                </c:pt>
                <c:pt idx="193">
                  <c:v>-121.797173077902</c:v>
                </c:pt>
                <c:pt idx="194">
                  <c:v>-126.21465341541392</c:v>
                </c:pt>
                <c:pt idx="195">
                  <c:v>-131.18685485297019</c:v>
                </c:pt>
                <c:pt idx="196">
                  <c:v>-136.47885974185152</c:v>
                </c:pt>
                <c:pt idx="197">
                  <c:v>-141.83146373506017</c:v>
                </c:pt>
                <c:pt idx="198">
                  <c:v>-146.9693845666883</c:v>
                </c:pt>
                <c:pt idx="199">
                  <c:v>-151.61000752302107</c:v>
                </c:pt>
                <c:pt idx="200">
                  <c:v>-155.47240058893735</c:v>
                </c:pt>
                <c:pt idx="201">
                  <c:v>-158.28632390059053</c:v>
                </c:pt>
                <c:pt idx="202">
                  <c:v>-159.80095815461948</c:v>
                </c:pt>
                <c:pt idx="203">
                  <c:v>-159.79308501518406</c:v>
                </c:pt>
                <c:pt idx="204">
                  <c:v>-158.0744690685011</c:v>
                </c:pt>
                <c:pt idx="205">
                  <c:v>-154.49821499914682</c:v>
                </c:pt>
                <c:pt idx="206">
                  <c:v>-148.9639046706316</c:v>
                </c:pt>
                <c:pt idx="207">
                  <c:v>-141.4213557429295</c:v>
                </c:pt>
                <c:pt idx="208">
                  <c:v>-131.87288522944112</c:v>
                </c:pt>
                <c:pt idx="209">
                  <c:v>-120.37400671651415</c:v>
                </c:pt>
                <c:pt idx="210">
                  <c:v>-107.03253746347929</c:v>
                </c:pt>
                <c:pt idx="211">
                  <c:v>-92.00613982736522</c:v>
                </c:pt>
                <c:pt idx="212">
                  <c:v>-75.4983689490455</c:v>
                </c:pt>
                <c:pt idx="213">
                  <c:v>-57.753343953751184</c:v>
                </c:pt>
                <c:pt idx="214">
                  <c:v>-39.04920168197889</c:v>
                </c:pt>
                <c:pt idx="215">
                  <c:v>-19.690528908117596</c:v>
                </c:pt>
                <c:pt idx="216">
                  <c:v>-1.312311434743901E-09</c:v>
                </c:pt>
              </c:numCache>
            </c:numRef>
          </c:val>
          <c:smooth val="1"/>
        </c:ser>
        <c:axId val="53693550"/>
        <c:axId val="13479903"/>
        <c:axId val="54210264"/>
      </c:line3DChart>
      <c:catAx>
        <c:axId val="53693550"/>
        <c:scaling>
          <c:orientation val="minMax"/>
        </c:scaling>
        <c:axPos val="b"/>
        <c:title>
          <c:tx>
            <c:rich>
              <a:bodyPr vert="horz" rot="0" anchor="ctr"/>
              <a:lstStyle/>
              <a:p>
                <a:pPr algn="ctr">
                  <a:defRPr/>
                </a:pPr>
                <a:r>
                  <a:rPr lang="en-US" cap="none" sz="1200" b="1" i="0" u="none" baseline="0">
                    <a:latin typeface="Arial"/>
                    <a:ea typeface="Arial"/>
                    <a:cs typeface="Arial"/>
                  </a:rPr>
                  <a:t>Degrees</a:t>
                </a:r>
              </a:p>
            </c:rich>
          </c:tx>
          <c:layout>
            <c:manualLayout>
              <c:xMode val="factor"/>
              <c:yMode val="factor"/>
              <c:x val="0.08325"/>
              <c:y val="0.0425"/>
            </c:manualLayout>
          </c:layout>
          <c:overlay val="0"/>
          <c:spPr>
            <a:noFill/>
            <a:ln>
              <a:noFill/>
            </a:ln>
          </c:spPr>
        </c:title>
        <c:delete val="0"/>
        <c:numFmt formatCode="0.0" sourceLinked="0"/>
        <c:majorTickMark val="out"/>
        <c:minorTickMark val="none"/>
        <c:tickLblPos val="low"/>
        <c:txPr>
          <a:bodyPr vert="horz" rot="-5400000"/>
          <a:lstStyle/>
          <a:p>
            <a:pPr>
              <a:defRPr lang="en-US" cap="none" sz="850" b="0" i="0" u="none" baseline="0">
                <a:solidFill>
                  <a:srgbClr val="800000"/>
                </a:solidFill>
                <a:latin typeface="Arial"/>
                <a:ea typeface="Arial"/>
                <a:cs typeface="Arial"/>
              </a:defRPr>
            </a:pPr>
          </a:p>
        </c:txPr>
        <c:crossAx val="13479903"/>
        <c:crosses val="autoZero"/>
        <c:auto val="1"/>
        <c:lblOffset val="100"/>
        <c:tickLblSkip val="9"/>
        <c:tickMarkSkip val="3"/>
        <c:noMultiLvlLbl val="0"/>
      </c:catAx>
      <c:valAx>
        <c:axId val="13479903"/>
        <c:scaling>
          <c:orientation val="minMax"/>
        </c:scaling>
        <c:axPos val="l"/>
        <c:title>
          <c:tx>
            <c:rich>
              <a:bodyPr vert="horz" rot="-5400000" anchor="ctr"/>
              <a:lstStyle/>
              <a:p>
                <a:pPr algn="ctr">
                  <a:defRPr/>
                </a:pPr>
                <a:r>
                  <a:rPr lang="en-US" cap="none" sz="12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3693550"/>
        <c:crossesAt val="1"/>
        <c:crossBetween val="between"/>
        <c:dispUnits/>
      </c:valAx>
      <c:serAx>
        <c:axId val="54210264"/>
        <c:scaling>
          <c:orientation val="minMax"/>
        </c:scaling>
        <c:axPos val="b"/>
        <c:delete val="1"/>
        <c:majorTickMark val="out"/>
        <c:minorTickMark val="none"/>
        <c:tickLblPos val="low"/>
        <c:crossAx val="13479903"/>
        <c:crosses val="autoZero"/>
        <c:tickLblSkip val="1"/>
        <c:tickMarkSkip val="1"/>
      </c:serAx>
      <c:spPr>
        <a:noFill/>
        <a:ln>
          <a:noFill/>
        </a:ln>
      </c:spPr>
    </c:plotArea>
    <c:legend>
      <c:legendPos val="b"/>
      <c:layout>
        <c:manualLayout>
          <c:xMode val="edge"/>
          <c:yMode val="edge"/>
          <c:x val="0.1705"/>
          <c:y val="0.957"/>
          <c:w val="0.7235"/>
          <c:h val="0.043"/>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11</xdr:row>
      <xdr:rowOff>114300</xdr:rowOff>
    </xdr:from>
    <xdr:to>
      <xdr:col>11</xdr:col>
      <xdr:colOff>447675</xdr:colOff>
      <xdr:row>38</xdr:row>
      <xdr:rowOff>123825</xdr:rowOff>
    </xdr:to>
    <xdr:grpSp>
      <xdr:nvGrpSpPr>
        <xdr:cNvPr id="1" name="Group 11"/>
        <xdr:cNvGrpSpPr>
          <a:grpSpLocks/>
        </xdr:cNvGrpSpPr>
      </xdr:nvGrpSpPr>
      <xdr:grpSpPr>
        <a:xfrm>
          <a:off x="66675" y="1895475"/>
          <a:ext cx="6572250" cy="4581525"/>
          <a:chOff x="7" y="199"/>
          <a:chExt cx="690" cy="481"/>
        </a:xfrm>
        <a:solidFill>
          <a:srgbClr val="FFFFFF"/>
        </a:solidFill>
      </xdr:grpSpPr>
      <xdr:grpSp>
        <xdr:nvGrpSpPr>
          <xdr:cNvPr id="2" name="Group 9"/>
          <xdr:cNvGrpSpPr>
            <a:grpSpLocks/>
          </xdr:cNvGrpSpPr>
        </xdr:nvGrpSpPr>
        <xdr:grpSpPr>
          <a:xfrm>
            <a:off x="10" y="199"/>
            <a:ext cx="687" cy="481"/>
            <a:chOff x="10" y="199"/>
            <a:chExt cx="687" cy="481"/>
          </a:xfrm>
          <a:solidFill>
            <a:srgbClr val="FFFFFF"/>
          </a:solidFill>
        </xdr:grpSpPr>
        <xdr:grpSp>
          <xdr:nvGrpSpPr>
            <xdr:cNvPr id="3" name="Group 7"/>
            <xdr:cNvGrpSpPr>
              <a:grpSpLocks/>
            </xdr:cNvGrpSpPr>
          </xdr:nvGrpSpPr>
          <xdr:grpSpPr>
            <a:xfrm>
              <a:off x="10" y="199"/>
              <a:ext cx="687" cy="481"/>
              <a:chOff x="10" y="199"/>
              <a:chExt cx="687" cy="481"/>
            </a:xfrm>
            <a:solidFill>
              <a:srgbClr val="FFFFFF"/>
            </a:solidFill>
          </xdr:grpSpPr>
          <xdr:pic>
            <xdr:nvPicPr>
              <xdr:cNvPr id="4" name="Picture 1"/>
              <xdr:cNvPicPr preferRelativeResize="1">
                <a:picLocks noChangeAspect="1"/>
              </xdr:cNvPicPr>
            </xdr:nvPicPr>
            <xdr:blipFill>
              <a:blip r:embed="rId1"/>
              <a:stretch>
                <a:fillRect/>
              </a:stretch>
            </xdr:blipFill>
            <xdr:spPr>
              <a:xfrm>
                <a:off x="10" y="289"/>
                <a:ext cx="687" cy="285"/>
              </a:xfrm>
              <a:prstGeom prst="rect">
                <a:avLst/>
              </a:prstGeom>
              <a:noFill/>
              <a:ln w="1" cmpd="sng">
                <a:noFill/>
              </a:ln>
            </xdr:spPr>
          </xdr:pic>
          <xdr:sp>
            <xdr:nvSpPr>
              <xdr:cNvPr id="5" name="Polygon 3"/>
              <xdr:cNvSpPr>
                <a:spLocks/>
              </xdr:cNvSpPr>
            </xdr:nvSpPr>
            <xdr:spPr>
              <a:xfrm>
                <a:off x="144" y="199"/>
                <a:ext cx="113" cy="141"/>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 name="Polygon 4"/>
              <xdr:cNvSpPr>
                <a:spLocks/>
              </xdr:cNvSpPr>
            </xdr:nvSpPr>
            <xdr:spPr>
              <a:xfrm>
                <a:off x="315" y="241"/>
                <a:ext cx="131" cy="174"/>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7" name="Polygon 5"/>
              <xdr:cNvSpPr>
                <a:spLocks/>
              </xdr:cNvSpPr>
            </xdr:nvSpPr>
            <xdr:spPr>
              <a:xfrm flipV="1">
                <a:off x="161" y="520"/>
                <a:ext cx="91" cy="160"/>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 name="Polygon 6"/>
              <xdr:cNvSpPr>
                <a:spLocks/>
              </xdr:cNvSpPr>
            </xdr:nvSpPr>
            <xdr:spPr>
              <a:xfrm flipV="1">
                <a:off x="354" y="493"/>
                <a:ext cx="91" cy="130"/>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sp>
          <xdr:nvSpPr>
            <xdr:cNvPr id="9" name="TextBox 8"/>
            <xdr:cNvSpPr txBox="1">
              <a:spLocks noChangeArrowheads="1"/>
            </xdr:cNvSpPr>
          </xdr:nvSpPr>
          <xdr:spPr>
            <a:xfrm>
              <a:off x="370" y="309"/>
              <a:ext cx="138" cy="20"/>
            </a:xfrm>
            <a:prstGeom prst="rect">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0" i="1" u="none" baseline="0">
                  <a:latin typeface="Arial"/>
                  <a:ea typeface="Arial"/>
                  <a:cs typeface="Arial"/>
                </a:rPr>
                <a:t>Plotted Results</a:t>
              </a:r>
            </a:p>
          </xdr:txBody>
        </xdr:sp>
      </xdr:grpSp>
      <xdr:sp>
        <xdr:nvSpPr>
          <xdr:cNvPr id="10" name="TextBox 10"/>
          <xdr:cNvSpPr txBox="1">
            <a:spLocks noChangeArrowheads="1"/>
          </xdr:cNvSpPr>
        </xdr:nvSpPr>
        <xdr:spPr>
          <a:xfrm>
            <a:off x="7" y="262"/>
            <a:ext cx="54" cy="2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Voltage</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50</xdr:row>
      <xdr:rowOff>0</xdr:rowOff>
    </xdr:from>
    <xdr:to>
      <xdr:col>11</xdr:col>
      <xdr:colOff>447675</xdr:colOff>
      <xdr:row>62</xdr:row>
      <xdr:rowOff>142875</xdr:rowOff>
    </xdr:to>
    <xdr:pic>
      <xdr:nvPicPr>
        <xdr:cNvPr id="1" name="Picture 1"/>
        <xdr:cNvPicPr preferRelativeResize="1">
          <a:picLocks noChangeAspect="1"/>
        </xdr:cNvPicPr>
      </xdr:nvPicPr>
      <xdr:blipFill>
        <a:blip r:embed="rId1"/>
        <a:stretch>
          <a:fillRect/>
        </a:stretch>
      </xdr:blipFill>
      <xdr:spPr>
        <a:xfrm>
          <a:off x="95250" y="7962900"/>
          <a:ext cx="6543675" cy="20859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1314450</xdr:colOff>
      <xdr:row>30</xdr:row>
      <xdr:rowOff>85725</xdr:rowOff>
    </xdr:from>
    <xdr:to>
      <xdr:col>6</xdr:col>
      <xdr:colOff>152400</xdr:colOff>
      <xdr:row>30</xdr:row>
      <xdr:rowOff>85725</xdr:rowOff>
    </xdr:to>
    <xdr:sp>
      <xdr:nvSpPr>
        <xdr:cNvPr id="1" name="Line 2"/>
        <xdr:cNvSpPr>
          <a:spLocks/>
        </xdr:cNvSpPr>
      </xdr:nvSpPr>
      <xdr:spPr>
        <a:xfrm>
          <a:off x="4800600" y="48291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1266825</xdr:colOff>
      <xdr:row>15</xdr:row>
      <xdr:rowOff>85725</xdr:rowOff>
    </xdr:from>
    <xdr:to>
      <xdr:col>6</xdr:col>
      <xdr:colOff>114300</xdr:colOff>
      <xdr:row>15</xdr:row>
      <xdr:rowOff>85725</xdr:rowOff>
    </xdr:to>
    <xdr:sp>
      <xdr:nvSpPr>
        <xdr:cNvPr id="2" name="Line 3"/>
        <xdr:cNvSpPr>
          <a:spLocks/>
        </xdr:cNvSpPr>
      </xdr:nvSpPr>
      <xdr:spPr>
        <a:xfrm>
          <a:off x="4752975" y="26003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1181100</xdr:colOff>
      <xdr:row>13</xdr:row>
      <xdr:rowOff>85725</xdr:rowOff>
    </xdr:from>
    <xdr:to>
      <xdr:col>6</xdr:col>
      <xdr:colOff>152400</xdr:colOff>
      <xdr:row>13</xdr:row>
      <xdr:rowOff>85725</xdr:rowOff>
    </xdr:to>
    <xdr:sp>
      <xdr:nvSpPr>
        <xdr:cNvPr id="3" name="Line 4"/>
        <xdr:cNvSpPr>
          <a:spLocks/>
        </xdr:cNvSpPr>
      </xdr:nvSpPr>
      <xdr:spPr>
        <a:xfrm>
          <a:off x="4667250" y="236220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1323975</xdr:colOff>
      <xdr:row>20</xdr:row>
      <xdr:rowOff>85725</xdr:rowOff>
    </xdr:from>
    <xdr:to>
      <xdr:col>6</xdr:col>
      <xdr:colOff>171450</xdr:colOff>
      <xdr:row>20</xdr:row>
      <xdr:rowOff>85725</xdr:rowOff>
    </xdr:to>
    <xdr:sp>
      <xdr:nvSpPr>
        <xdr:cNvPr id="4" name="Line 5"/>
        <xdr:cNvSpPr>
          <a:spLocks/>
        </xdr:cNvSpPr>
      </xdr:nvSpPr>
      <xdr:spPr>
        <a:xfrm>
          <a:off x="4810125" y="33147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1295400</xdr:colOff>
      <xdr:row>25</xdr:row>
      <xdr:rowOff>85725</xdr:rowOff>
    </xdr:from>
    <xdr:to>
      <xdr:col>6</xdr:col>
      <xdr:colOff>142875</xdr:colOff>
      <xdr:row>25</xdr:row>
      <xdr:rowOff>85725</xdr:rowOff>
    </xdr:to>
    <xdr:sp>
      <xdr:nvSpPr>
        <xdr:cNvPr id="5" name="Line 6"/>
        <xdr:cNvSpPr>
          <a:spLocks/>
        </xdr:cNvSpPr>
      </xdr:nvSpPr>
      <xdr:spPr>
        <a:xfrm>
          <a:off x="4781550" y="41148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1371600</xdr:colOff>
      <xdr:row>40</xdr:row>
      <xdr:rowOff>76200</xdr:rowOff>
    </xdr:from>
    <xdr:to>
      <xdr:col>6</xdr:col>
      <xdr:colOff>152400</xdr:colOff>
      <xdr:row>40</xdr:row>
      <xdr:rowOff>76200</xdr:rowOff>
    </xdr:to>
    <xdr:sp>
      <xdr:nvSpPr>
        <xdr:cNvPr id="6" name="Line 7"/>
        <xdr:cNvSpPr>
          <a:spLocks/>
        </xdr:cNvSpPr>
      </xdr:nvSpPr>
      <xdr:spPr>
        <a:xfrm>
          <a:off x="4857750" y="62960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771525</xdr:colOff>
      <xdr:row>21</xdr:row>
      <xdr:rowOff>76200</xdr:rowOff>
    </xdr:from>
    <xdr:to>
      <xdr:col>5</xdr:col>
      <xdr:colOff>295275</xdr:colOff>
      <xdr:row>21</xdr:row>
      <xdr:rowOff>76200</xdr:rowOff>
    </xdr:to>
    <xdr:sp>
      <xdr:nvSpPr>
        <xdr:cNvPr id="7" name="Line 224"/>
        <xdr:cNvSpPr>
          <a:spLocks/>
        </xdr:cNvSpPr>
      </xdr:nvSpPr>
      <xdr:spPr>
        <a:xfrm flipV="1">
          <a:off x="3467100" y="346710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771525</xdr:colOff>
      <xdr:row>26</xdr:row>
      <xdr:rowOff>85725</xdr:rowOff>
    </xdr:from>
    <xdr:to>
      <xdr:col>5</xdr:col>
      <xdr:colOff>323850</xdr:colOff>
      <xdr:row>26</xdr:row>
      <xdr:rowOff>85725</xdr:rowOff>
    </xdr:to>
    <xdr:sp>
      <xdr:nvSpPr>
        <xdr:cNvPr id="8" name="Line 225"/>
        <xdr:cNvSpPr>
          <a:spLocks/>
        </xdr:cNvSpPr>
      </xdr:nvSpPr>
      <xdr:spPr>
        <a:xfrm>
          <a:off x="3467100" y="42767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41</xdr:row>
      <xdr:rowOff>76200</xdr:rowOff>
    </xdr:from>
    <xdr:to>
      <xdr:col>5</xdr:col>
      <xdr:colOff>219075</xdr:colOff>
      <xdr:row>41</xdr:row>
      <xdr:rowOff>76200</xdr:rowOff>
    </xdr:to>
    <xdr:sp>
      <xdr:nvSpPr>
        <xdr:cNvPr id="9" name="Line 226"/>
        <xdr:cNvSpPr>
          <a:spLocks/>
        </xdr:cNvSpPr>
      </xdr:nvSpPr>
      <xdr:spPr>
        <a:xfrm>
          <a:off x="3448050" y="64579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1333500</xdr:colOff>
      <xdr:row>33</xdr:row>
      <xdr:rowOff>85725</xdr:rowOff>
    </xdr:from>
    <xdr:to>
      <xdr:col>6</xdr:col>
      <xdr:colOff>152400</xdr:colOff>
      <xdr:row>33</xdr:row>
      <xdr:rowOff>85725</xdr:rowOff>
    </xdr:to>
    <xdr:sp>
      <xdr:nvSpPr>
        <xdr:cNvPr id="10" name="Line 233"/>
        <xdr:cNvSpPr>
          <a:spLocks/>
        </xdr:cNvSpPr>
      </xdr:nvSpPr>
      <xdr:spPr>
        <a:xfrm>
          <a:off x="4819650" y="52197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1381125</xdr:colOff>
      <xdr:row>45</xdr:row>
      <xdr:rowOff>85725</xdr:rowOff>
    </xdr:from>
    <xdr:to>
      <xdr:col>6</xdr:col>
      <xdr:colOff>161925</xdr:colOff>
      <xdr:row>45</xdr:row>
      <xdr:rowOff>85725</xdr:rowOff>
    </xdr:to>
    <xdr:sp>
      <xdr:nvSpPr>
        <xdr:cNvPr id="11" name="Line 234"/>
        <xdr:cNvSpPr>
          <a:spLocks/>
        </xdr:cNvSpPr>
      </xdr:nvSpPr>
      <xdr:spPr>
        <a:xfrm>
          <a:off x="4867275" y="71056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46</xdr:row>
      <xdr:rowOff>76200</xdr:rowOff>
    </xdr:from>
    <xdr:to>
      <xdr:col>5</xdr:col>
      <xdr:colOff>238125</xdr:colOff>
      <xdr:row>46</xdr:row>
      <xdr:rowOff>76200</xdr:rowOff>
    </xdr:to>
    <xdr:sp>
      <xdr:nvSpPr>
        <xdr:cNvPr id="12" name="Line 235"/>
        <xdr:cNvSpPr>
          <a:spLocks/>
        </xdr:cNvSpPr>
      </xdr:nvSpPr>
      <xdr:spPr>
        <a:xfrm flipV="1">
          <a:off x="3448050" y="725805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44</xdr:row>
      <xdr:rowOff>123825</xdr:rowOff>
    </xdr:from>
    <xdr:to>
      <xdr:col>5</xdr:col>
      <xdr:colOff>114300</xdr:colOff>
      <xdr:row>44</xdr:row>
      <xdr:rowOff>123825</xdr:rowOff>
    </xdr:to>
    <xdr:sp>
      <xdr:nvSpPr>
        <xdr:cNvPr id="13" name="Line 452"/>
        <xdr:cNvSpPr>
          <a:spLocks/>
        </xdr:cNvSpPr>
      </xdr:nvSpPr>
      <xdr:spPr>
        <a:xfrm flipH="1">
          <a:off x="3314700" y="690562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39</xdr:row>
      <xdr:rowOff>123825</xdr:rowOff>
    </xdr:from>
    <xdr:to>
      <xdr:col>5</xdr:col>
      <xdr:colOff>114300</xdr:colOff>
      <xdr:row>39</xdr:row>
      <xdr:rowOff>123825</xdr:rowOff>
    </xdr:to>
    <xdr:sp>
      <xdr:nvSpPr>
        <xdr:cNvPr id="14" name="Line 669"/>
        <xdr:cNvSpPr>
          <a:spLocks/>
        </xdr:cNvSpPr>
      </xdr:nvSpPr>
      <xdr:spPr>
        <a:xfrm flipH="1">
          <a:off x="3314700" y="610552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36</xdr:row>
      <xdr:rowOff>76200</xdr:rowOff>
    </xdr:from>
    <xdr:to>
      <xdr:col>7</xdr:col>
      <xdr:colOff>285750</xdr:colOff>
      <xdr:row>36</xdr:row>
      <xdr:rowOff>76200</xdr:rowOff>
    </xdr:to>
    <xdr:sp>
      <xdr:nvSpPr>
        <xdr:cNvPr id="15" name="Line 670"/>
        <xdr:cNvSpPr>
          <a:spLocks/>
        </xdr:cNvSpPr>
      </xdr:nvSpPr>
      <xdr:spPr>
        <a:xfrm flipH="1" flipV="1">
          <a:off x="5676900" y="56007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24</xdr:row>
      <xdr:rowOff>123825</xdr:rowOff>
    </xdr:from>
    <xdr:to>
      <xdr:col>5</xdr:col>
      <xdr:colOff>114300</xdr:colOff>
      <xdr:row>24</xdr:row>
      <xdr:rowOff>123825</xdr:rowOff>
    </xdr:to>
    <xdr:sp>
      <xdr:nvSpPr>
        <xdr:cNvPr id="16" name="Line 671"/>
        <xdr:cNvSpPr>
          <a:spLocks/>
        </xdr:cNvSpPr>
      </xdr:nvSpPr>
      <xdr:spPr>
        <a:xfrm flipH="1">
          <a:off x="3314700" y="39147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19</xdr:row>
      <xdr:rowOff>123825</xdr:rowOff>
    </xdr:from>
    <xdr:to>
      <xdr:col>5</xdr:col>
      <xdr:colOff>114300</xdr:colOff>
      <xdr:row>19</xdr:row>
      <xdr:rowOff>123825</xdr:rowOff>
    </xdr:to>
    <xdr:sp>
      <xdr:nvSpPr>
        <xdr:cNvPr id="17" name="Line 672"/>
        <xdr:cNvSpPr>
          <a:spLocks/>
        </xdr:cNvSpPr>
      </xdr:nvSpPr>
      <xdr:spPr>
        <a:xfrm flipH="1">
          <a:off x="3314700" y="31146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8</xdr:row>
      <xdr:rowOff>114300</xdr:rowOff>
    </xdr:from>
    <xdr:to>
      <xdr:col>3</xdr:col>
      <xdr:colOff>114300</xdr:colOff>
      <xdr:row>8</xdr:row>
      <xdr:rowOff>114300</xdr:rowOff>
    </xdr:to>
    <xdr:sp>
      <xdr:nvSpPr>
        <xdr:cNvPr id="18" name="Line 673"/>
        <xdr:cNvSpPr>
          <a:spLocks/>
        </xdr:cNvSpPr>
      </xdr:nvSpPr>
      <xdr:spPr>
        <a:xfrm flipH="1">
          <a:off x="1381125" y="1438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40</xdr:row>
      <xdr:rowOff>76200</xdr:rowOff>
    </xdr:from>
    <xdr:to>
      <xdr:col>3</xdr:col>
      <xdr:colOff>142875</xdr:colOff>
      <xdr:row>40</xdr:row>
      <xdr:rowOff>76200</xdr:rowOff>
    </xdr:to>
    <xdr:sp>
      <xdr:nvSpPr>
        <xdr:cNvPr id="19" name="Line 674"/>
        <xdr:cNvSpPr>
          <a:spLocks/>
        </xdr:cNvSpPr>
      </xdr:nvSpPr>
      <xdr:spPr>
        <a:xfrm>
          <a:off x="1428750" y="62960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45</xdr:row>
      <xdr:rowOff>76200</xdr:rowOff>
    </xdr:from>
    <xdr:to>
      <xdr:col>3</xdr:col>
      <xdr:colOff>142875</xdr:colOff>
      <xdr:row>45</xdr:row>
      <xdr:rowOff>76200</xdr:rowOff>
    </xdr:to>
    <xdr:sp>
      <xdr:nvSpPr>
        <xdr:cNvPr id="20" name="Line 675"/>
        <xdr:cNvSpPr>
          <a:spLocks/>
        </xdr:cNvSpPr>
      </xdr:nvSpPr>
      <xdr:spPr>
        <a:xfrm>
          <a:off x="1428750" y="7096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1314450</xdr:colOff>
      <xdr:row>19</xdr:row>
      <xdr:rowOff>123825</xdr:rowOff>
    </xdr:from>
    <xdr:to>
      <xdr:col>6</xdr:col>
      <xdr:colOff>95250</xdr:colOff>
      <xdr:row>19</xdr:row>
      <xdr:rowOff>123825</xdr:rowOff>
    </xdr:to>
    <xdr:sp>
      <xdr:nvSpPr>
        <xdr:cNvPr id="21" name="Line 676"/>
        <xdr:cNvSpPr>
          <a:spLocks/>
        </xdr:cNvSpPr>
      </xdr:nvSpPr>
      <xdr:spPr>
        <a:xfrm flipH="1">
          <a:off x="4800600" y="31146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1323975</xdr:colOff>
      <xdr:row>24</xdr:row>
      <xdr:rowOff>123825</xdr:rowOff>
    </xdr:from>
    <xdr:to>
      <xdr:col>6</xdr:col>
      <xdr:colOff>104775</xdr:colOff>
      <xdr:row>24</xdr:row>
      <xdr:rowOff>123825</xdr:rowOff>
    </xdr:to>
    <xdr:sp>
      <xdr:nvSpPr>
        <xdr:cNvPr id="22" name="Line 677"/>
        <xdr:cNvSpPr>
          <a:spLocks/>
        </xdr:cNvSpPr>
      </xdr:nvSpPr>
      <xdr:spPr>
        <a:xfrm flipH="1">
          <a:off x="4810125" y="39147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1333500</xdr:colOff>
      <xdr:row>39</xdr:row>
      <xdr:rowOff>123825</xdr:rowOff>
    </xdr:from>
    <xdr:to>
      <xdr:col>6</xdr:col>
      <xdr:colOff>142875</xdr:colOff>
      <xdr:row>39</xdr:row>
      <xdr:rowOff>123825</xdr:rowOff>
    </xdr:to>
    <xdr:sp>
      <xdr:nvSpPr>
        <xdr:cNvPr id="23" name="Line 678"/>
        <xdr:cNvSpPr>
          <a:spLocks/>
        </xdr:cNvSpPr>
      </xdr:nvSpPr>
      <xdr:spPr>
        <a:xfrm flipH="1">
          <a:off x="4819650" y="61055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1343025</xdr:colOff>
      <xdr:row>44</xdr:row>
      <xdr:rowOff>133350</xdr:rowOff>
    </xdr:from>
    <xdr:to>
      <xdr:col>6</xdr:col>
      <xdr:colOff>123825</xdr:colOff>
      <xdr:row>44</xdr:row>
      <xdr:rowOff>133350</xdr:rowOff>
    </xdr:to>
    <xdr:sp>
      <xdr:nvSpPr>
        <xdr:cNvPr id="24" name="Line 679"/>
        <xdr:cNvSpPr>
          <a:spLocks/>
        </xdr:cNvSpPr>
      </xdr:nvSpPr>
      <xdr:spPr>
        <a:xfrm flipH="1">
          <a:off x="4829175" y="69151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28</xdr:row>
      <xdr:rowOff>76200</xdr:rowOff>
    </xdr:from>
    <xdr:to>
      <xdr:col>5</xdr:col>
      <xdr:colOff>219075</xdr:colOff>
      <xdr:row>28</xdr:row>
      <xdr:rowOff>76200</xdr:rowOff>
    </xdr:to>
    <xdr:sp>
      <xdr:nvSpPr>
        <xdr:cNvPr id="25" name="Line 680"/>
        <xdr:cNvSpPr>
          <a:spLocks/>
        </xdr:cNvSpPr>
      </xdr:nvSpPr>
      <xdr:spPr>
        <a:xfrm>
          <a:off x="3295650" y="4600575"/>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1266825</xdr:colOff>
      <xdr:row>16</xdr:row>
      <xdr:rowOff>85725</xdr:rowOff>
    </xdr:from>
    <xdr:to>
      <xdr:col>6</xdr:col>
      <xdr:colOff>114300</xdr:colOff>
      <xdr:row>16</xdr:row>
      <xdr:rowOff>85725</xdr:rowOff>
    </xdr:to>
    <xdr:sp>
      <xdr:nvSpPr>
        <xdr:cNvPr id="26" name="Line 681"/>
        <xdr:cNvSpPr>
          <a:spLocks/>
        </xdr:cNvSpPr>
      </xdr:nvSpPr>
      <xdr:spPr>
        <a:xfrm>
          <a:off x="4752975" y="27622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11</xdr:row>
      <xdr:rowOff>85725</xdr:rowOff>
    </xdr:from>
    <xdr:to>
      <xdr:col>8</xdr:col>
      <xdr:colOff>723900</xdr:colOff>
      <xdr:row>12</xdr:row>
      <xdr:rowOff>104775</xdr:rowOff>
    </xdr:to>
    <xdr:grpSp>
      <xdr:nvGrpSpPr>
        <xdr:cNvPr id="27" name="Group 684"/>
        <xdr:cNvGrpSpPr>
          <a:grpSpLocks/>
        </xdr:cNvGrpSpPr>
      </xdr:nvGrpSpPr>
      <xdr:grpSpPr>
        <a:xfrm>
          <a:off x="1466850" y="2028825"/>
          <a:ext cx="5753100" cy="190500"/>
          <a:chOff x="73" y="95"/>
          <a:chExt cx="601" cy="19"/>
        </a:xfrm>
        <a:solidFill>
          <a:srgbClr val="FFFFFF"/>
        </a:solidFill>
      </xdr:grpSpPr>
      <xdr:sp>
        <xdr:nvSpPr>
          <xdr:cNvPr id="28" name="Polygon 682"/>
          <xdr:cNvSpPr>
            <a:spLocks/>
          </xdr:cNvSpPr>
        </xdr:nvSpPr>
        <xdr:spPr>
          <a:xfrm>
            <a:off x="73" y="103"/>
            <a:ext cx="601" cy="11"/>
          </a:xfrm>
          <a:custGeom>
            <a:pathLst>
              <a:path h="11" w="601">
                <a:moveTo>
                  <a:pt x="601" y="11"/>
                </a:moveTo>
                <a:lnTo>
                  <a:pt x="31" y="11"/>
                </a:lnTo>
                <a:lnTo>
                  <a:pt x="0" y="0"/>
                </a:lnTo>
              </a:path>
            </a:pathLst>
          </a:custGeom>
          <a:noFill/>
          <a:ln w="19050"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9" name="Polygon 683"/>
          <xdr:cNvSpPr>
            <a:spLocks/>
          </xdr:cNvSpPr>
        </xdr:nvSpPr>
        <xdr:spPr>
          <a:xfrm>
            <a:off x="460" y="95"/>
            <a:ext cx="57" cy="19"/>
          </a:xfrm>
          <a:custGeom>
            <a:pathLst>
              <a:path h="19" w="57">
                <a:moveTo>
                  <a:pt x="0" y="19"/>
                </a:moveTo>
                <a:lnTo>
                  <a:pt x="0" y="0"/>
                </a:lnTo>
                <a:lnTo>
                  <a:pt x="57" y="0"/>
                </a:lnTo>
              </a:path>
            </a:pathLst>
          </a:custGeom>
          <a:noFill/>
          <a:ln w="19050"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504825</xdr:colOff>
      <xdr:row>20</xdr:row>
      <xdr:rowOff>76200</xdr:rowOff>
    </xdr:from>
    <xdr:to>
      <xdr:col>3</xdr:col>
      <xdr:colOff>114300</xdr:colOff>
      <xdr:row>20</xdr:row>
      <xdr:rowOff>76200</xdr:rowOff>
    </xdr:to>
    <xdr:sp>
      <xdr:nvSpPr>
        <xdr:cNvPr id="30" name="Line 685"/>
        <xdr:cNvSpPr>
          <a:spLocks/>
        </xdr:cNvSpPr>
      </xdr:nvSpPr>
      <xdr:spPr>
        <a:xfrm>
          <a:off x="1381125" y="33051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495300</xdr:colOff>
      <xdr:row>25</xdr:row>
      <xdr:rowOff>76200</xdr:rowOff>
    </xdr:from>
    <xdr:to>
      <xdr:col>3</xdr:col>
      <xdr:colOff>123825</xdr:colOff>
      <xdr:row>25</xdr:row>
      <xdr:rowOff>76200</xdr:rowOff>
    </xdr:to>
    <xdr:sp>
      <xdr:nvSpPr>
        <xdr:cNvPr id="31" name="Line 686"/>
        <xdr:cNvSpPr>
          <a:spLocks/>
        </xdr:cNvSpPr>
      </xdr:nvSpPr>
      <xdr:spPr>
        <a:xfrm flipV="1">
          <a:off x="1371600" y="41052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16</xdr:col>
      <xdr:colOff>438150</xdr:colOff>
      <xdr:row>40</xdr:row>
      <xdr:rowOff>152400</xdr:rowOff>
    </xdr:to>
    <xdr:graphicFrame>
      <xdr:nvGraphicFramePr>
        <xdr:cNvPr id="1" name="Chart 1"/>
        <xdr:cNvGraphicFramePr/>
      </xdr:nvGraphicFramePr>
      <xdr:xfrm>
        <a:off x="0" y="333375"/>
        <a:ext cx="10191750" cy="62960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14</xdr:col>
      <xdr:colOff>0</xdr:colOff>
      <xdr:row>40</xdr:row>
      <xdr:rowOff>38100</xdr:rowOff>
    </xdr:to>
    <xdr:graphicFrame>
      <xdr:nvGraphicFramePr>
        <xdr:cNvPr id="1" name="Chart 1"/>
        <xdr:cNvGraphicFramePr/>
      </xdr:nvGraphicFramePr>
      <xdr:xfrm>
        <a:off x="0" y="333375"/>
        <a:ext cx="8534400" cy="6115050"/>
      </xdr:xfrm>
      <a:graphic>
        <a:graphicData uri="http://schemas.openxmlformats.org/drawingml/2006/chart">
          <c:chart xmlns:c="http://schemas.openxmlformats.org/drawingml/2006/chart" r:id="rId1"/>
        </a:graphicData>
      </a:graphic>
    </xdr:graphicFrame>
    <xdr:clientData/>
  </xdr:twoCellAnchor>
  <xdr:twoCellAnchor>
    <xdr:from>
      <xdr:col>2</xdr:col>
      <xdr:colOff>200025</xdr:colOff>
      <xdr:row>32</xdr:row>
      <xdr:rowOff>85725</xdr:rowOff>
    </xdr:from>
    <xdr:to>
      <xdr:col>5</xdr:col>
      <xdr:colOff>209550</xdr:colOff>
      <xdr:row>36</xdr:row>
      <xdr:rowOff>66675</xdr:rowOff>
    </xdr:to>
    <xdr:sp>
      <xdr:nvSpPr>
        <xdr:cNvPr id="2" name="TextBox 2"/>
        <xdr:cNvSpPr txBox="1">
          <a:spLocks noChangeArrowheads="1"/>
        </xdr:cNvSpPr>
      </xdr:nvSpPr>
      <xdr:spPr>
        <a:xfrm>
          <a:off x="1419225" y="5200650"/>
          <a:ext cx="1838325"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3D view is helpful when or if waves or parts of waves overlap on top of each other.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L49"/>
  <sheetViews>
    <sheetView tabSelected="1" zoomScale="80" zoomScaleNormal="80" workbookViewId="0" topLeftCell="A1">
      <selection activeCell="A73" sqref="A73"/>
    </sheetView>
  </sheetViews>
  <sheetFormatPr defaultColWidth="9.140625" defaultRowHeight="12.75"/>
  <cols>
    <col min="1" max="1" width="1.421875" style="0" customWidth="1"/>
  </cols>
  <sheetData>
    <row r="1" spans="1:12" ht="12.75">
      <c r="A1" s="62" t="s">
        <v>1</v>
      </c>
      <c r="B1" s="66" t="s">
        <v>118</v>
      </c>
      <c r="C1" s="66"/>
      <c r="D1" s="66"/>
      <c r="E1" s="66"/>
      <c r="F1" s="66"/>
      <c r="G1" s="66"/>
      <c r="H1" s="66"/>
      <c r="I1" s="66"/>
      <c r="J1" s="66"/>
      <c r="K1" s="66"/>
      <c r="L1" s="66"/>
    </row>
    <row r="2" spans="1:12" ht="12.75">
      <c r="A2" s="62"/>
      <c r="B2" s="66"/>
      <c r="C2" s="66"/>
      <c r="D2" s="66"/>
      <c r="E2" s="66"/>
      <c r="F2" s="66"/>
      <c r="G2" s="66"/>
      <c r="H2" s="66"/>
      <c r="I2" s="66"/>
      <c r="J2" s="66"/>
      <c r="K2" s="66"/>
      <c r="L2" s="66"/>
    </row>
    <row r="3" spans="1:12" ht="12.75">
      <c r="A3" s="62"/>
      <c r="B3" s="62"/>
      <c r="C3" s="62"/>
      <c r="D3" s="62"/>
      <c r="E3" s="62"/>
      <c r="F3" s="62"/>
      <c r="G3" s="62"/>
      <c r="H3" s="62"/>
      <c r="I3" s="62"/>
      <c r="J3" s="62"/>
      <c r="K3" s="62"/>
      <c r="L3" s="62"/>
    </row>
    <row r="4" spans="1:12" ht="12.75">
      <c r="A4" s="62"/>
      <c r="B4" s="62"/>
      <c r="C4" s="62"/>
      <c r="D4" s="62"/>
      <c r="E4" s="62"/>
      <c r="F4" s="62"/>
      <c r="G4" s="62"/>
      <c r="H4" s="62"/>
      <c r="I4" s="62"/>
      <c r="J4" s="62"/>
      <c r="K4" s="62"/>
      <c r="L4" s="62"/>
    </row>
    <row r="5" spans="1:12" ht="12.75">
      <c r="A5" s="62"/>
      <c r="B5" s="67" t="s">
        <v>90</v>
      </c>
      <c r="C5" s="67"/>
      <c r="D5" s="67"/>
      <c r="E5" s="67"/>
      <c r="F5" s="67"/>
      <c r="G5" s="67"/>
      <c r="H5" s="67"/>
      <c r="I5" s="67"/>
      <c r="J5" s="67"/>
      <c r="K5" s="67"/>
      <c r="L5" s="67"/>
    </row>
    <row r="6" spans="1:12" ht="12.75">
      <c r="A6" s="62"/>
      <c r="B6" s="67"/>
      <c r="C6" s="67"/>
      <c r="D6" s="67"/>
      <c r="E6" s="67"/>
      <c r="F6" s="67"/>
      <c r="G6" s="67"/>
      <c r="H6" s="67"/>
      <c r="I6" s="67"/>
      <c r="J6" s="67"/>
      <c r="K6" s="67"/>
      <c r="L6" s="67"/>
    </row>
    <row r="7" spans="1:12" ht="12.75">
      <c r="A7" s="62"/>
      <c r="B7" s="67"/>
      <c r="C7" s="67"/>
      <c r="D7" s="67"/>
      <c r="E7" s="67"/>
      <c r="F7" s="67"/>
      <c r="G7" s="67"/>
      <c r="H7" s="67"/>
      <c r="I7" s="67"/>
      <c r="J7" s="67"/>
      <c r="K7" s="67"/>
      <c r="L7" s="67"/>
    </row>
    <row r="8" spans="1:12" ht="12.75">
      <c r="A8" s="62"/>
      <c r="B8" s="67"/>
      <c r="C8" s="67"/>
      <c r="D8" s="67"/>
      <c r="E8" s="67"/>
      <c r="F8" s="67"/>
      <c r="G8" s="67"/>
      <c r="H8" s="67"/>
      <c r="I8" s="67"/>
      <c r="J8" s="67"/>
      <c r="K8" s="67"/>
      <c r="L8" s="67"/>
    </row>
    <row r="9" spans="1:12" ht="12.75">
      <c r="A9" s="62"/>
      <c r="B9" s="62"/>
      <c r="C9" s="62"/>
      <c r="D9" s="62"/>
      <c r="E9" s="62"/>
      <c r="F9" s="62"/>
      <c r="G9" s="62"/>
      <c r="H9" s="62"/>
      <c r="I9" s="62"/>
      <c r="J9" s="62"/>
      <c r="K9" s="62"/>
      <c r="L9" s="62"/>
    </row>
    <row r="10" spans="1:12" ht="12.75">
      <c r="A10" s="62"/>
      <c r="B10" s="62"/>
      <c r="C10" s="62"/>
      <c r="D10" s="62"/>
      <c r="E10" s="62"/>
      <c r="F10" s="62"/>
      <c r="G10" s="62"/>
      <c r="H10" s="62"/>
      <c r="I10" s="62"/>
      <c r="J10" s="62"/>
      <c r="K10" s="62"/>
      <c r="L10" s="62"/>
    </row>
    <row r="11" spans="1:12" ht="12.75">
      <c r="A11" s="62"/>
      <c r="B11" s="62"/>
      <c r="C11" s="62"/>
      <c r="D11" s="62"/>
      <c r="E11" s="62"/>
      <c r="F11" s="62"/>
      <c r="G11" s="62"/>
      <c r="H11" s="62"/>
      <c r="I11" s="62"/>
      <c r="J11" s="62"/>
      <c r="K11" s="62"/>
      <c r="L11" s="62"/>
    </row>
    <row r="12" spans="1:12" ht="18">
      <c r="A12" s="62"/>
      <c r="B12" s="62"/>
      <c r="C12" s="62"/>
      <c r="D12" s="62"/>
      <c r="E12" s="62"/>
      <c r="F12" s="65" t="s">
        <v>93</v>
      </c>
      <c r="G12" s="65"/>
      <c r="H12" s="65"/>
      <c r="I12" s="65"/>
      <c r="J12" s="62"/>
      <c r="K12" s="62"/>
      <c r="L12" s="62"/>
    </row>
    <row r="13" spans="1:12" ht="12.75">
      <c r="A13" s="62"/>
      <c r="B13" s="62"/>
      <c r="C13" s="62"/>
      <c r="D13" s="62"/>
      <c r="E13" s="62"/>
      <c r="F13" s="74" t="s">
        <v>97</v>
      </c>
      <c r="G13" s="74"/>
      <c r="H13" s="62"/>
      <c r="I13" s="62"/>
      <c r="J13" s="62"/>
      <c r="K13" s="62"/>
      <c r="L13" s="62"/>
    </row>
    <row r="14" spans="1:12" ht="18">
      <c r="A14" s="62"/>
      <c r="B14" s="62"/>
      <c r="C14" s="62"/>
      <c r="D14" s="62"/>
      <c r="E14" s="62"/>
      <c r="F14" s="62"/>
      <c r="G14" s="62"/>
      <c r="H14" s="62"/>
      <c r="I14" s="70" t="s">
        <v>91</v>
      </c>
      <c r="J14" s="70"/>
      <c r="K14" s="70"/>
      <c r="L14" s="62"/>
    </row>
    <row r="15" spans="1:12" ht="12.75">
      <c r="A15" s="62"/>
      <c r="B15" s="62"/>
      <c r="C15" s="62"/>
      <c r="D15" s="62"/>
      <c r="E15" s="62"/>
      <c r="F15" s="62"/>
      <c r="G15" s="62"/>
      <c r="H15" s="62"/>
      <c r="I15" s="73" t="s">
        <v>97</v>
      </c>
      <c r="J15" s="73"/>
      <c r="K15" s="62"/>
      <c r="L15" s="62"/>
    </row>
    <row r="16" spans="1:12" ht="12.75">
      <c r="A16" s="62"/>
      <c r="B16" s="62"/>
      <c r="C16" s="62"/>
      <c r="D16" s="62"/>
      <c r="E16" s="62"/>
      <c r="F16" s="62"/>
      <c r="G16" s="62"/>
      <c r="H16" s="62"/>
      <c r="I16" s="62"/>
      <c r="J16" s="62"/>
      <c r="K16" s="62"/>
      <c r="L16" s="62"/>
    </row>
    <row r="17" spans="1:12" ht="12.75">
      <c r="A17" s="62"/>
      <c r="B17" s="62"/>
      <c r="C17" s="62"/>
      <c r="D17" s="62"/>
      <c r="E17" s="62"/>
      <c r="F17" s="62"/>
      <c r="G17" s="62"/>
      <c r="H17" s="62"/>
      <c r="I17" s="62"/>
      <c r="J17" s="62"/>
      <c r="K17" s="62"/>
      <c r="L17" s="62"/>
    </row>
    <row r="18" spans="1:12" ht="12.75">
      <c r="A18" s="62"/>
      <c r="B18" s="62"/>
      <c r="C18" s="62"/>
      <c r="D18" s="62"/>
      <c r="E18" s="62"/>
      <c r="F18" s="62"/>
      <c r="G18" s="62"/>
      <c r="H18" s="62"/>
      <c r="I18" s="62"/>
      <c r="J18" s="62"/>
      <c r="K18" s="62"/>
      <c r="L18" s="62"/>
    </row>
    <row r="19" spans="1:12" ht="12.75">
      <c r="A19" s="62"/>
      <c r="B19" s="62"/>
      <c r="C19" s="62"/>
      <c r="D19" s="62"/>
      <c r="E19" s="62"/>
      <c r="F19" s="62"/>
      <c r="G19" s="62"/>
      <c r="H19" s="62"/>
      <c r="I19" s="62"/>
      <c r="J19" s="62"/>
      <c r="K19" s="62"/>
      <c r="L19" s="62"/>
    </row>
    <row r="20" spans="1:12" ht="12.75">
      <c r="A20" s="62"/>
      <c r="B20" s="62"/>
      <c r="C20" s="62"/>
      <c r="D20" s="62"/>
      <c r="E20" s="62"/>
      <c r="F20" s="62"/>
      <c r="G20" s="62"/>
      <c r="H20" s="62"/>
      <c r="I20" s="62"/>
      <c r="J20" s="62"/>
      <c r="K20" s="62"/>
      <c r="L20" s="62"/>
    </row>
    <row r="21" spans="1:12" ht="12.75">
      <c r="A21" s="62"/>
      <c r="B21" s="62"/>
      <c r="C21" s="62"/>
      <c r="D21" s="62"/>
      <c r="E21" s="62"/>
      <c r="F21" s="62"/>
      <c r="G21" s="62"/>
      <c r="H21" s="62"/>
      <c r="I21" s="62"/>
      <c r="J21" s="62"/>
      <c r="K21" s="62"/>
      <c r="L21" s="62"/>
    </row>
    <row r="22" spans="1:12" ht="12.75">
      <c r="A22" s="62"/>
      <c r="B22" s="62"/>
      <c r="C22" s="62"/>
      <c r="D22" s="62"/>
      <c r="E22" s="62"/>
      <c r="F22" s="62"/>
      <c r="G22" s="62"/>
      <c r="H22" s="62"/>
      <c r="I22" s="62"/>
      <c r="J22" s="62"/>
      <c r="K22" s="62"/>
      <c r="L22" s="62"/>
    </row>
    <row r="23" spans="1:12" ht="12.75">
      <c r="A23" s="62"/>
      <c r="B23" s="62"/>
      <c r="C23" s="62"/>
      <c r="D23" s="62"/>
      <c r="E23" s="62"/>
      <c r="F23" s="62"/>
      <c r="G23" s="62"/>
      <c r="H23" s="62"/>
      <c r="I23" s="62"/>
      <c r="J23" s="62"/>
      <c r="K23" s="62"/>
      <c r="L23" s="62"/>
    </row>
    <row r="24" spans="1:12" ht="12.75">
      <c r="A24" s="62"/>
      <c r="B24" s="62"/>
      <c r="C24" s="62"/>
      <c r="D24" s="62"/>
      <c r="E24" s="62"/>
      <c r="F24" s="62"/>
      <c r="G24" s="62"/>
      <c r="H24" s="62"/>
      <c r="I24" s="62"/>
      <c r="J24" s="62"/>
      <c r="K24" s="62"/>
      <c r="L24" s="62"/>
    </row>
    <row r="25" spans="1:12" ht="12.75">
      <c r="A25" s="62"/>
      <c r="B25" s="62"/>
      <c r="C25" s="62"/>
      <c r="D25" s="62"/>
      <c r="E25" s="62"/>
      <c r="F25" s="62"/>
      <c r="G25" s="62"/>
      <c r="H25" s="62"/>
      <c r="I25" s="62"/>
      <c r="J25" s="62"/>
      <c r="K25" s="62"/>
      <c r="L25" s="62"/>
    </row>
    <row r="26" spans="1:12" ht="12.75">
      <c r="A26" s="62"/>
      <c r="B26" s="62"/>
      <c r="C26" s="62"/>
      <c r="D26" s="62"/>
      <c r="E26" s="62"/>
      <c r="F26" s="62"/>
      <c r="G26" s="62"/>
      <c r="H26" s="62"/>
      <c r="I26" s="62"/>
      <c r="J26" s="62"/>
      <c r="K26" s="62"/>
      <c r="L26" s="62"/>
    </row>
    <row r="27" spans="1:12" ht="12.75">
      <c r="A27" s="62"/>
      <c r="B27" s="62"/>
      <c r="C27" s="62"/>
      <c r="D27" s="62"/>
      <c r="E27" s="62"/>
      <c r="F27" s="62"/>
      <c r="G27" s="62"/>
      <c r="H27" s="62"/>
      <c r="I27" s="62"/>
      <c r="J27" s="62"/>
      <c r="K27" s="62"/>
      <c r="L27" s="62"/>
    </row>
    <row r="28" spans="1:12" ht="12.75">
      <c r="A28" s="62"/>
      <c r="B28" s="62"/>
      <c r="C28" s="62"/>
      <c r="D28" s="62"/>
      <c r="E28" s="62"/>
      <c r="F28" s="62"/>
      <c r="G28" s="62"/>
      <c r="H28" s="62"/>
      <c r="I28" s="62"/>
      <c r="J28" s="62"/>
      <c r="K28" s="62"/>
      <c r="L28" s="62"/>
    </row>
    <row r="29" spans="1:12" ht="12.75">
      <c r="A29" s="62"/>
      <c r="B29" s="62"/>
      <c r="C29" s="62"/>
      <c r="D29" s="62"/>
      <c r="E29" s="62"/>
      <c r="F29" s="62"/>
      <c r="G29" s="62"/>
      <c r="H29" s="62"/>
      <c r="I29" s="62"/>
      <c r="J29" s="62"/>
      <c r="K29" s="62"/>
      <c r="L29" s="62"/>
    </row>
    <row r="30" spans="1:12" ht="12.75">
      <c r="A30" s="62"/>
      <c r="B30" s="62"/>
      <c r="C30" s="62"/>
      <c r="D30" s="62"/>
      <c r="E30" s="62"/>
      <c r="F30" s="62"/>
      <c r="G30" s="62"/>
      <c r="H30" s="62"/>
      <c r="I30" s="62"/>
      <c r="J30" s="62"/>
      <c r="K30" s="62"/>
      <c r="L30" s="62"/>
    </row>
    <row r="31" spans="1:12" ht="12.75">
      <c r="A31" s="62"/>
      <c r="B31" s="62"/>
      <c r="C31" s="62"/>
      <c r="D31" s="62"/>
      <c r="E31" s="62"/>
      <c r="F31" s="62"/>
      <c r="G31" s="62"/>
      <c r="H31" s="62"/>
      <c r="I31" s="62"/>
      <c r="J31" s="62"/>
      <c r="K31" s="62"/>
      <c r="L31" s="62"/>
    </row>
    <row r="32" spans="1:12" ht="12.75">
      <c r="A32" s="62"/>
      <c r="B32" s="62"/>
      <c r="C32" s="62"/>
      <c r="D32" s="62"/>
      <c r="E32" s="62"/>
      <c r="F32" s="62"/>
      <c r="G32" s="62"/>
      <c r="H32" s="62"/>
      <c r="I32" s="62"/>
      <c r="J32" s="62"/>
      <c r="K32" s="62"/>
      <c r="L32" s="62"/>
    </row>
    <row r="33" spans="1:12" ht="12.75">
      <c r="A33" s="62"/>
      <c r="B33" s="62"/>
      <c r="C33" s="62"/>
      <c r="D33" s="62"/>
      <c r="E33" s="62"/>
      <c r="F33" s="62"/>
      <c r="G33" s="62"/>
      <c r="H33" s="62"/>
      <c r="I33" s="62"/>
      <c r="J33" s="62"/>
      <c r="K33" s="62"/>
      <c r="L33" s="62"/>
    </row>
    <row r="34" spans="1:12" ht="12.75">
      <c r="A34" s="62"/>
      <c r="B34" s="62"/>
      <c r="C34" s="62"/>
      <c r="D34" s="62"/>
      <c r="E34" s="62"/>
      <c r="F34" s="62"/>
      <c r="G34" s="62"/>
      <c r="H34" s="62"/>
      <c r="I34" s="62"/>
      <c r="J34" s="62"/>
      <c r="K34" s="62"/>
      <c r="L34" s="62"/>
    </row>
    <row r="35" spans="1:12" ht="12.75">
      <c r="A35" s="62"/>
      <c r="B35" s="62"/>
      <c r="C35" s="62"/>
      <c r="D35" s="62"/>
      <c r="E35" s="62"/>
      <c r="F35" s="62"/>
      <c r="G35" s="62"/>
      <c r="H35" s="62"/>
      <c r="I35" s="62"/>
      <c r="J35" s="62"/>
      <c r="K35" s="62"/>
      <c r="L35" s="62"/>
    </row>
    <row r="36" spans="1:12" ht="18">
      <c r="A36" s="62"/>
      <c r="B36" s="62"/>
      <c r="C36" s="62"/>
      <c r="D36" s="62"/>
      <c r="E36" s="62"/>
      <c r="F36" s="62"/>
      <c r="G36" s="62"/>
      <c r="H36" s="62"/>
      <c r="I36" s="71" t="s">
        <v>94</v>
      </c>
      <c r="J36" s="71"/>
      <c r="K36" s="71"/>
      <c r="L36" s="71"/>
    </row>
    <row r="37" spans="1:12" ht="12.75">
      <c r="A37" s="62"/>
      <c r="B37" s="62"/>
      <c r="C37" s="62"/>
      <c r="D37" s="62"/>
      <c r="E37" s="62"/>
      <c r="F37" s="62"/>
      <c r="G37" s="62"/>
      <c r="H37" s="62"/>
      <c r="I37" s="64" t="s">
        <v>96</v>
      </c>
      <c r="J37" s="62"/>
      <c r="K37" s="62"/>
      <c r="L37" s="62"/>
    </row>
    <row r="38" spans="1:12" ht="12.75">
      <c r="A38" s="62"/>
      <c r="B38" s="62"/>
      <c r="C38" s="62"/>
      <c r="D38" s="62"/>
      <c r="E38" s="62"/>
      <c r="F38" s="62"/>
      <c r="G38" s="62"/>
      <c r="H38" s="62"/>
      <c r="I38" s="62"/>
      <c r="J38" s="62"/>
      <c r="K38" s="62"/>
      <c r="L38" s="62"/>
    </row>
    <row r="39" spans="1:12" ht="18">
      <c r="A39" s="62"/>
      <c r="B39" s="62"/>
      <c r="C39" s="62"/>
      <c r="D39" s="62"/>
      <c r="E39" s="62"/>
      <c r="F39" s="72" t="s">
        <v>92</v>
      </c>
      <c r="G39" s="72"/>
      <c r="H39" s="72"/>
      <c r="I39" s="72"/>
      <c r="J39" s="62"/>
      <c r="K39" s="62"/>
      <c r="L39" s="62"/>
    </row>
    <row r="40" spans="1:12" ht="12.75">
      <c r="A40" s="62"/>
      <c r="B40" s="62"/>
      <c r="C40" s="62"/>
      <c r="D40" s="62"/>
      <c r="E40" s="62"/>
      <c r="F40" s="63" t="s">
        <v>95</v>
      </c>
      <c r="G40" s="62"/>
      <c r="H40" s="62"/>
      <c r="I40" s="62"/>
      <c r="J40" s="62"/>
      <c r="K40" s="62"/>
      <c r="L40" s="62"/>
    </row>
    <row r="41" spans="1:12" ht="12.75">
      <c r="A41" s="62"/>
      <c r="B41" s="62"/>
      <c r="C41" s="62"/>
      <c r="D41" s="62"/>
      <c r="E41" s="62"/>
      <c r="F41" s="62"/>
      <c r="G41" s="62"/>
      <c r="H41" s="62"/>
      <c r="I41" s="62"/>
      <c r="J41" s="62"/>
      <c r="K41" s="62"/>
      <c r="L41" s="62"/>
    </row>
    <row r="42" spans="1:12" ht="12.75">
      <c r="A42" s="62"/>
      <c r="B42" s="62"/>
      <c r="C42" s="62"/>
      <c r="D42" s="62"/>
      <c r="E42" s="62"/>
      <c r="F42" s="62"/>
      <c r="G42" s="62"/>
      <c r="H42" s="62"/>
      <c r="I42" s="62"/>
      <c r="J42" s="62"/>
      <c r="K42" s="62"/>
      <c r="L42" s="62"/>
    </row>
    <row r="43" spans="1:12" ht="12.75" customHeight="1">
      <c r="A43" s="62"/>
      <c r="B43" s="62"/>
      <c r="C43" s="62"/>
      <c r="D43" s="62"/>
      <c r="E43" s="62"/>
      <c r="F43" s="62"/>
      <c r="G43" s="62"/>
      <c r="H43" s="62"/>
      <c r="I43" s="62"/>
      <c r="J43" s="62"/>
      <c r="K43" s="62"/>
      <c r="L43" s="62"/>
    </row>
    <row r="44" spans="1:12" ht="12.75" customHeight="1">
      <c r="A44" s="62"/>
      <c r="B44" s="62"/>
      <c r="C44" s="62"/>
      <c r="D44" s="62"/>
      <c r="E44" s="62"/>
      <c r="F44" s="62"/>
      <c r="G44" s="62"/>
      <c r="H44" s="62"/>
      <c r="I44" s="62"/>
      <c r="J44" s="62"/>
      <c r="K44" s="62"/>
      <c r="L44" s="62"/>
    </row>
    <row r="45" spans="1:12" ht="12.75">
      <c r="A45" s="62"/>
      <c r="B45" s="62"/>
      <c r="C45" s="68" t="s">
        <v>49</v>
      </c>
      <c r="D45" s="68"/>
      <c r="E45" s="68"/>
      <c r="F45" s="68"/>
      <c r="G45" s="68"/>
      <c r="H45" s="68"/>
      <c r="I45" s="68"/>
      <c r="J45" s="68"/>
      <c r="K45" s="68"/>
      <c r="L45" s="62"/>
    </row>
    <row r="46" spans="1:12" ht="12.75">
      <c r="A46" s="62"/>
      <c r="B46" s="62"/>
      <c r="C46" s="68"/>
      <c r="D46" s="68"/>
      <c r="E46" s="68"/>
      <c r="F46" s="68"/>
      <c r="G46" s="68"/>
      <c r="H46" s="68"/>
      <c r="I46" s="68"/>
      <c r="J46" s="68"/>
      <c r="K46" s="68"/>
      <c r="L46" s="62"/>
    </row>
    <row r="47" spans="1:12" ht="12.75">
      <c r="A47" s="62"/>
      <c r="B47" s="62"/>
      <c r="C47" s="68"/>
      <c r="D47" s="68"/>
      <c r="E47" s="68"/>
      <c r="F47" s="68"/>
      <c r="G47" s="68"/>
      <c r="H47" s="68"/>
      <c r="I47" s="68"/>
      <c r="J47" s="68"/>
      <c r="K47" s="68"/>
      <c r="L47" s="62"/>
    </row>
    <row r="48" spans="1:12" ht="15">
      <c r="A48" s="62"/>
      <c r="B48" s="62"/>
      <c r="C48" s="34"/>
      <c r="D48" s="69" t="s">
        <v>29</v>
      </c>
      <c r="E48" s="69"/>
      <c r="F48" s="69"/>
      <c r="G48" s="69"/>
      <c r="H48" s="69"/>
      <c r="I48" s="69"/>
      <c r="J48" s="69"/>
      <c r="K48" s="34"/>
      <c r="L48" s="62"/>
    </row>
    <row r="49" spans="1:12" ht="12.75">
      <c r="A49" s="62"/>
      <c r="B49" s="62"/>
      <c r="C49" s="62"/>
      <c r="D49" s="62"/>
      <c r="E49" s="62"/>
      <c r="F49" s="62"/>
      <c r="G49" s="62"/>
      <c r="H49" s="62"/>
      <c r="I49" s="62"/>
      <c r="J49" s="62"/>
      <c r="K49" s="62"/>
      <c r="L49" s="62"/>
    </row>
  </sheetData>
  <sheetProtection password="9871" sheet="1" objects="1" scenarios="1"/>
  <mergeCells count="10">
    <mergeCell ref="B1:L2"/>
    <mergeCell ref="B5:L8"/>
    <mergeCell ref="C45:K47"/>
    <mergeCell ref="D48:J48"/>
    <mergeCell ref="F12:I12"/>
    <mergeCell ref="I14:K14"/>
    <mergeCell ref="I36:L36"/>
    <mergeCell ref="F39:I39"/>
    <mergeCell ref="I15:J15"/>
    <mergeCell ref="F13:G13"/>
  </mergeCells>
  <printOptions/>
  <pageMargins left="0.25" right="0.25" top="1" bottom="1" header="0.5" footer="0.5"/>
  <pageSetup fitToHeight="1"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L49"/>
  <sheetViews>
    <sheetView workbookViewId="0" topLeftCell="A1">
      <selection activeCell="A73" sqref="A73"/>
    </sheetView>
  </sheetViews>
  <sheetFormatPr defaultColWidth="9.140625" defaultRowHeight="12.75"/>
  <cols>
    <col min="1" max="1" width="1.421875" style="0" customWidth="1"/>
    <col min="12" max="12" width="7.00390625" style="0" customWidth="1"/>
  </cols>
  <sheetData>
    <row r="1" spans="2:12" ht="12" customHeight="1">
      <c r="B1" s="66" t="s">
        <v>118</v>
      </c>
      <c r="C1" s="66"/>
      <c r="D1" s="66"/>
      <c r="E1" s="66"/>
      <c r="F1" s="66"/>
      <c r="G1" s="66"/>
      <c r="H1" s="66"/>
      <c r="I1" s="66"/>
      <c r="J1" s="66"/>
      <c r="K1" s="66"/>
      <c r="L1" s="66"/>
    </row>
    <row r="2" spans="2:12" ht="12" customHeight="1">
      <c r="B2" s="66"/>
      <c r="C2" s="66"/>
      <c r="D2" s="66"/>
      <c r="E2" s="66"/>
      <c r="F2" s="66"/>
      <c r="G2" s="66"/>
      <c r="H2" s="66"/>
      <c r="I2" s="66"/>
      <c r="J2" s="66"/>
      <c r="K2" s="66"/>
      <c r="L2" s="66"/>
    </row>
    <row r="3" ht="5.25" customHeight="1"/>
    <row r="4" spans="3:11" ht="21.75" customHeight="1">
      <c r="C4" s="78" t="s">
        <v>60</v>
      </c>
      <c r="D4" s="78"/>
      <c r="E4" s="78"/>
      <c r="F4" s="78"/>
      <c r="G4" s="78"/>
      <c r="H4" s="78"/>
      <c r="I4" s="78"/>
      <c r="J4" s="78"/>
      <c r="K4" s="78"/>
    </row>
    <row r="5" ht="5.25" customHeight="1"/>
    <row r="6" spans="2:12" ht="15" customHeight="1">
      <c r="B6" s="75" t="s">
        <v>62</v>
      </c>
      <c r="C6" s="75"/>
      <c r="D6" s="75"/>
      <c r="E6" s="75"/>
      <c r="F6" s="75"/>
      <c r="G6" s="75"/>
      <c r="H6" s="75"/>
      <c r="I6" s="75"/>
      <c r="J6" s="75"/>
      <c r="K6" s="75"/>
      <c r="L6" s="75"/>
    </row>
    <row r="7" spans="2:12" ht="15" customHeight="1">
      <c r="B7" s="75"/>
      <c r="C7" s="75"/>
      <c r="D7" s="75"/>
      <c r="E7" s="75"/>
      <c r="F7" s="75"/>
      <c r="G7" s="75"/>
      <c r="H7" s="75"/>
      <c r="I7" s="75"/>
      <c r="J7" s="75"/>
      <c r="K7" s="75"/>
      <c r="L7" s="75"/>
    </row>
    <row r="8" spans="2:12" ht="4.5" customHeight="1">
      <c r="B8" s="75"/>
      <c r="C8" s="75"/>
      <c r="D8" s="75"/>
      <c r="E8" s="75"/>
      <c r="F8" s="75"/>
      <c r="G8" s="75"/>
      <c r="H8" s="75"/>
      <c r="I8" s="75"/>
      <c r="J8" s="75"/>
      <c r="K8" s="75"/>
      <c r="L8" s="75"/>
    </row>
    <row r="9" spans="2:12" ht="12.75">
      <c r="B9" s="75" t="s">
        <v>65</v>
      </c>
      <c r="C9" s="75"/>
      <c r="D9" s="75"/>
      <c r="E9" s="75"/>
      <c r="F9" s="75"/>
      <c r="G9" s="75"/>
      <c r="H9" s="75"/>
      <c r="I9" s="75"/>
      <c r="J9" s="75"/>
      <c r="K9" s="75"/>
      <c r="L9" s="75"/>
    </row>
    <row r="10" spans="2:12" ht="12.75">
      <c r="B10" s="75"/>
      <c r="C10" s="75"/>
      <c r="D10" s="75"/>
      <c r="E10" s="75"/>
      <c r="F10" s="75"/>
      <c r="G10" s="75"/>
      <c r="H10" s="75"/>
      <c r="I10" s="75"/>
      <c r="J10" s="75"/>
      <c r="K10" s="75"/>
      <c r="L10" s="75"/>
    </row>
    <row r="11" spans="2:12" ht="10.5" customHeight="1">
      <c r="B11" s="75"/>
      <c r="C11" s="75"/>
      <c r="D11" s="75"/>
      <c r="E11" s="75"/>
      <c r="F11" s="75"/>
      <c r="G11" s="75"/>
      <c r="H11" s="75"/>
      <c r="I11" s="75"/>
      <c r="J11" s="75"/>
      <c r="K11" s="75"/>
      <c r="L11" s="75"/>
    </row>
    <row r="12" spans="2:12" ht="15" customHeight="1">
      <c r="B12" s="75" t="s">
        <v>66</v>
      </c>
      <c r="C12" s="75"/>
      <c r="D12" s="75"/>
      <c r="E12" s="75"/>
      <c r="F12" s="75"/>
      <c r="G12" s="75"/>
      <c r="H12" s="75"/>
      <c r="I12" s="75"/>
      <c r="J12" s="75"/>
      <c r="K12" s="75"/>
      <c r="L12" s="75"/>
    </row>
    <row r="13" spans="2:12" ht="15" customHeight="1">
      <c r="B13" s="75"/>
      <c r="C13" s="75"/>
      <c r="D13" s="75"/>
      <c r="E13" s="75"/>
      <c r="F13" s="75"/>
      <c r="G13" s="75"/>
      <c r="H13" s="75"/>
      <c r="I13" s="75"/>
      <c r="J13" s="75"/>
      <c r="K13" s="75"/>
      <c r="L13" s="75"/>
    </row>
    <row r="14" spans="2:12" ht="15" customHeight="1">
      <c r="B14" s="75"/>
      <c r="C14" s="75"/>
      <c r="D14" s="75"/>
      <c r="E14" s="75"/>
      <c r="F14" s="75"/>
      <c r="G14" s="75"/>
      <c r="H14" s="75"/>
      <c r="I14" s="75"/>
      <c r="J14" s="75"/>
      <c r="K14" s="75"/>
      <c r="L14" s="75"/>
    </row>
    <row r="15" ht="6" customHeight="1"/>
    <row r="16" spans="2:12" ht="12.75">
      <c r="B16" s="75" t="s">
        <v>67</v>
      </c>
      <c r="C16" s="75"/>
      <c r="D16" s="75"/>
      <c r="E16" s="75"/>
      <c r="F16" s="75"/>
      <c r="G16" s="75"/>
      <c r="H16" s="75"/>
      <c r="I16" s="75"/>
      <c r="J16" s="75"/>
      <c r="K16" s="75"/>
      <c r="L16" s="75"/>
    </row>
    <row r="17" spans="2:12" ht="12.75">
      <c r="B17" s="75"/>
      <c r="C17" s="75"/>
      <c r="D17" s="75"/>
      <c r="E17" s="75"/>
      <c r="F17" s="75"/>
      <c r="G17" s="75"/>
      <c r="H17" s="75"/>
      <c r="I17" s="75"/>
      <c r="J17" s="75"/>
      <c r="K17" s="75"/>
      <c r="L17" s="75"/>
    </row>
    <row r="18" spans="2:12" ht="9" customHeight="1">
      <c r="B18" s="75"/>
      <c r="C18" s="75"/>
      <c r="D18" s="75"/>
      <c r="E18" s="75"/>
      <c r="F18" s="75"/>
      <c r="G18" s="75"/>
      <c r="H18" s="75"/>
      <c r="I18" s="75"/>
      <c r="J18" s="75"/>
      <c r="K18" s="75"/>
      <c r="L18" s="75"/>
    </row>
    <row r="19" spans="2:12" ht="12.75">
      <c r="B19" s="75" t="s">
        <v>69</v>
      </c>
      <c r="C19" s="75"/>
      <c r="D19" s="75"/>
      <c r="E19" s="75"/>
      <c r="F19" s="75"/>
      <c r="G19" s="75"/>
      <c r="H19" s="75"/>
      <c r="I19" s="75"/>
      <c r="J19" s="75"/>
      <c r="K19" s="75"/>
      <c r="L19" s="75"/>
    </row>
    <row r="20" spans="2:12" ht="12.75">
      <c r="B20" s="75"/>
      <c r="C20" s="75"/>
      <c r="D20" s="75"/>
      <c r="E20" s="75"/>
      <c r="F20" s="75"/>
      <c r="G20" s="75"/>
      <c r="H20" s="75"/>
      <c r="I20" s="75"/>
      <c r="J20" s="75"/>
      <c r="K20" s="75"/>
      <c r="L20" s="75"/>
    </row>
    <row r="21" spans="2:12" ht="9" customHeight="1">
      <c r="B21" s="75"/>
      <c r="C21" s="75"/>
      <c r="D21" s="75"/>
      <c r="E21" s="75"/>
      <c r="F21" s="75"/>
      <c r="G21" s="75"/>
      <c r="H21" s="75"/>
      <c r="I21" s="75"/>
      <c r="J21" s="75"/>
      <c r="K21" s="75"/>
      <c r="L21" s="75"/>
    </row>
    <row r="22" spans="2:12" ht="12.75">
      <c r="B22" s="75" t="s">
        <v>70</v>
      </c>
      <c r="C22" s="75"/>
      <c r="D22" s="75"/>
      <c r="E22" s="75"/>
      <c r="F22" s="75"/>
      <c r="G22" s="75"/>
      <c r="H22" s="75"/>
      <c r="I22" s="75"/>
      <c r="J22" s="75"/>
      <c r="K22" s="75"/>
      <c r="L22" s="75"/>
    </row>
    <row r="23" spans="2:12" ht="12.75">
      <c r="B23" s="75"/>
      <c r="C23" s="75"/>
      <c r="D23" s="75"/>
      <c r="E23" s="75"/>
      <c r="F23" s="75"/>
      <c r="G23" s="75"/>
      <c r="H23" s="75"/>
      <c r="I23" s="75"/>
      <c r="J23" s="75"/>
      <c r="K23" s="75"/>
      <c r="L23" s="75"/>
    </row>
    <row r="24" spans="2:12" ht="8.25" customHeight="1">
      <c r="B24" s="75"/>
      <c r="C24" s="75"/>
      <c r="D24" s="75"/>
      <c r="E24" s="75"/>
      <c r="F24" s="75"/>
      <c r="G24" s="75"/>
      <c r="H24" s="75"/>
      <c r="I24" s="75"/>
      <c r="J24" s="75"/>
      <c r="K24" s="75"/>
      <c r="L24" s="75"/>
    </row>
    <row r="25" spans="2:12" ht="15" customHeight="1">
      <c r="B25" s="75" t="s">
        <v>68</v>
      </c>
      <c r="C25" s="75"/>
      <c r="D25" s="75"/>
      <c r="E25" s="75"/>
      <c r="F25" s="75"/>
      <c r="G25" s="75"/>
      <c r="H25" s="75"/>
      <c r="I25" s="75"/>
      <c r="J25" s="75"/>
      <c r="K25" s="75"/>
      <c r="L25" s="75"/>
    </row>
    <row r="26" spans="2:12" ht="15" customHeight="1">
      <c r="B26" s="75"/>
      <c r="C26" s="75"/>
      <c r="D26" s="75"/>
      <c r="E26" s="75"/>
      <c r="F26" s="75"/>
      <c r="G26" s="75"/>
      <c r="H26" s="75"/>
      <c r="I26" s="75"/>
      <c r="J26" s="75"/>
      <c r="K26" s="75"/>
      <c r="L26" s="75"/>
    </row>
    <row r="27" spans="2:12" ht="15.75" customHeight="1">
      <c r="B27" s="75"/>
      <c r="C27" s="75"/>
      <c r="D27" s="75"/>
      <c r="E27" s="75"/>
      <c r="F27" s="75"/>
      <c r="G27" s="75"/>
      <c r="H27" s="75"/>
      <c r="I27" s="75"/>
      <c r="J27" s="75"/>
      <c r="K27" s="75"/>
      <c r="L27" s="75"/>
    </row>
    <row r="28" ht="4.5" customHeight="1"/>
    <row r="29" spans="2:12" ht="64.5" customHeight="1">
      <c r="B29" s="77" t="s">
        <v>85</v>
      </c>
      <c r="C29" s="77"/>
      <c r="D29" s="77"/>
      <c r="E29" s="77"/>
      <c r="F29" s="77"/>
      <c r="G29" s="77"/>
      <c r="H29" s="77"/>
      <c r="I29" s="77"/>
      <c r="J29" s="77"/>
      <c r="K29" s="77"/>
      <c r="L29" s="77"/>
    </row>
    <row r="30" ht="4.5" customHeight="1"/>
    <row r="31" spans="2:12" ht="12.75">
      <c r="B31" s="75" t="s">
        <v>63</v>
      </c>
      <c r="C31" s="75"/>
      <c r="D31" s="75"/>
      <c r="E31" s="75"/>
      <c r="F31" s="75"/>
      <c r="G31" s="75"/>
      <c r="H31" s="75"/>
      <c r="I31" s="75"/>
      <c r="J31" s="75"/>
      <c r="K31" s="75"/>
      <c r="L31" s="75"/>
    </row>
    <row r="32" spans="2:12" ht="5.25" customHeight="1">
      <c r="B32" s="75"/>
      <c r="C32" s="75"/>
      <c r="D32" s="75"/>
      <c r="E32" s="75"/>
      <c r="F32" s="75"/>
      <c r="G32" s="75"/>
      <c r="H32" s="75"/>
      <c r="I32" s="75"/>
      <c r="J32" s="75"/>
      <c r="K32" s="75"/>
      <c r="L32" s="75"/>
    </row>
    <row r="33" spans="2:12" ht="12.75">
      <c r="B33" s="75" t="s">
        <v>86</v>
      </c>
      <c r="C33" s="75"/>
      <c r="D33" s="75"/>
      <c r="E33" s="75"/>
      <c r="F33" s="75"/>
      <c r="G33" s="75"/>
      <c r="H33" s="75"/>
      <c r="I33" s="75"/>
      <c r="J33" s="75"/>
      <c r="K33" s="75"/>
      <c r="L33" s="75"/>
    </row>
    <row r="34" spans="2:12" ht="12.75">
      <c r="B34" s="75"/>
      <c r="C34" s="75"/>
      <c r="D34" s="75"/>
      <c r="E34" s="75"/>
      <c r="F34" s="75"/>
      <c r="G34" s="75"/>
      <c r="H34" s="75"/>
      <c r="I34" s="75"/>
      <c r="J34" s="75"/>
      <c r="K34" s="75"/>
      <c r="L34" s="75"/>
    </row>
    <row r="35" spans="2:12" ht="8.25" customHeight="1">
      <c r="B35" s="75"/>
      <c r="C35" s="75"/>
      <c r="D35" s="75"/>
      <c r="E35" s="75"/>
      <c r="F35" s="75"/>
      <c r="G35" s="75"/>
      <c r="H35" s="75"/>
      <c r="I35" s="75"/>
      <c r="J35" s="75"/>
      <c r="K35" s="75"/>
      <c r="L35" s="75"/>
    </row>
    <row r="36" spans="2:12" ht="15.75" customHeight="1">
      <c r="B36" s="75" t="s">
        <v>87</v>
      </c>
      <c r="C36" s="75"/>
      <c r="D36" s="75"/>
      <c r="E36" s="75"/>
      <c r="F36" s="75"/>
      <c r="G36" s="75"/>
      <c r="H36" s="75"/>
      <c r="I36" s="75"/>
      <c r="J36" s="75"/>
      <c r="K36" s="75"/>
      <c r="L36" s="75"/>
    </row>
    <row r="37" spans="2:12" ht="15.75" customHeight="1">
      <c r="B37" s="75"/>
      <c r="C37" s="75"/>
      <c r="D37" s="75"/>
      <c r="E37" s="75"/>
      <c r="F37" s="75"/>
      <c r="G37" s="75"/>
      <c r="H37" s="75"/>
      <c r="I37" s="75"/>
      <c r="J37" s="75"/>
      <c r="K37" s="75"/>
      <c r="L37" s="75"/>
    </row>
    <row r="38" spans="2:12" ht="15.75" customHeight="1">
      <c r="B38" s="75"/>
      <c r="C38" s="75"/>
      <c r="D38" s="75"/>
      <c r="E38" s="75"/>
      <c r="F38" s="75"/>
      <c r="G38" s="75"/>
      <c r="H38" s="75"/>
      <c r="I38" s="75"/>
      <c r="J38" s="75"/>
      <c r="K38" s="75"/>
      <c r="L38" s="75"/>
    </row>
    <row r="39" ht="3" customHeight="1"/>
    <row r="40" spans="2:12" ht="15.75" customHeight="1">
      <c r="B40" s="75" t="s">
        <v>88</v>
      </c>
      <c r="C40" s="75"/>
      <c r="D40" s="75"/>
      <c r="E40" s="75"/>
      <c r="F40" s="75"/>
      <c r="G40" s="75"/>
      <c r="H40" s="75"/>
      <c r="I40" s="75"/>
      <c r="J40" s="75"/>
      <c r="K40" s="75"/>
      <c r="L40" s="75"/>
    </row>
    <row r="41" spans="2:12" ht="16.5" customHeight="1">
      <c r="B41" s="75"/>
      <c r="C41" s="75"/>
      <c r="D41" s="75"/>
      <c r="E41" s="75"/>
      <c r="F41" s="75"/>
      <c r="G41" s="75"/>
      <c r="H41" s="75"/>
      <c r="I41" s="75"/>
      <c r="J41" s="75"/>
      <c r="K41" s="75"/>
      <c r="L41" s="75"/>
    </row>
    <row r="42" spans="2:12" ht="15.75" customHeight="1">
      <c r="B42" s="75"/>
      <c r="C42" s="75"/>
      <c r="D42" s="75"/>
      <c r="E42" s="75"/>
      <c r="F42" s="75"/>
      <c r="G42" s="75"/>
      <c r="H42" s="75"/>
      <c r="I42" s="75"/>
      <c r="J42" s="75"/>
      <c r="K42" s="75"/>
      <c r="L42" s="75"/>
    </row>
    <row r="43" ht="3" customHeight="1"/>
    <row r="44" spans="2:12" ht="12.75">
      <c r="B44" s="75" t="s">
        <v>64</v>
      </c>
      <c r="C44" s="75"/>
      <c r="D44" s="75"/>
      <c r="E44" s="75"/>
      <c r="F44" s="75"/>
      <c r="G44" s="75"/>
      <c r="H44" s="75"/>
      <c r="I44" s="75"/>
      <c r="J44" s="75"/>
      <c r="K44" s="75"/>
      <c r="L44" s="75"/>
    </row>
    <row r="45" spans="2:12" ht="12.75">
      <c r="B45" s="75"/>
      <c r="C45" s="75"/>
      <c r="D45" s="75"/>
      <c r="E45" s="75"/>
      <c r="F45" s="75"/>
      <c r="G45" s="75"/>
      <c r="H45" s="75"/>
      <c r="I45" s="75"/>
      <c r="J45" s="75"/>
      <c r="K45" s="75"/>
      <c r="L45" s="75"/>
    </row>
    <row r="46" spans="2:12" ht="9.75" customHeight="1">
      <c r="B46" s="75"/>
      <c r="C46" s="75"/>
      <c r="D46" s="75"/>
      <c r="E46" s="75"/>
      <c r="F46" s="75"/>
      <c r="G46" s="75"/>
      <c r="H46" s="75"/>
      <c r="I46" s="75"/>
      <c r="J46" s="75"/>
      <c r="K46" s="75"/>
      <c r="L46" s="75"/>
    </row>
    <row r="47" spans="2:12" ht="12.75">
      <c r="B47" s="76" t="s">
        <v>73</v>
      </c>
      <c r="C47" s="76"/>
      <c r="D47" s="76"/>
      <c r="E47" s="76"/>
      <c r="F47" s="76"/>
      <c r="G47" s="76"/>
      <c r="H47" s="76"/>
      <c r="I47" s="76"/>
      <c r="J47" s="76"/>
      <c r="K47" s="76"/>
      <c r="L47" s="76"/>
    </row>
    <row r="48" spans="2:12" ht="12.75">
      <c r="B48" s="76"/>
      <c r="C48" s="76"/>
      <c r="D48" s="76"/>
      <c r="E48" s="76"/>
      <c r="F48" s="76"/>
      <c r="G48" s="76"/>
      <c r="H48" s="76"/>
      <c r="I48" s="76"/>
      <c r="J48" s="76"/>
      <c r="K48" s="76"/>
      <c r="L48" s="76"/>
    </row>
    <row r="49" spans="2:12" ht="8.25" customHeight="1">
      <c r="B49" s="76"/>
      <c r="C49" s="76"/>
      <c r="D49" s="76"/>
      <c r="E49" s="76"/>
      <c r="F49" s="76"/>
      <c r="G49" s="76"/>
      <c r="H49" s="76"/>
      <c r="I49" s="76"/>
      <c r="J49" s="76"/>
      <c r="K49" s="76"/>
      <c r="L49" s="76"/>
    </row>
    <row r="50" ht="5.25" customHeight="1"/>
  </sheetData>
  <sheetProtection password="9871" sheet="1" objects="1" scenarios="1"/>
  <mergeCells count="16">
    <mergeCell ref="B19:L21"/>
    <mergeCell ref="B22:L24"/>
    <mergeCell ref="B1:L2"/>
    <mergeCell ref="C4:K4"/>
    <mergeCell ref="B6:L8"/>
    <mergeCell ref="B9:L11"/>
    <mergeCell ref="B12:L14"/>
    <mergeCell ref="B16:L18"/>
    <mergeCell ref="B40:L42"/>
    <mergeCell ref="B44:L46"/>
    <mergeCell ref="B47:L49"/>
    <mergeCell ref="B25:L27"/>
    <mergeCell ref="B31:L32"/>
    <mergeCell ref="B33:L35"/>
    <mergeCell ref="B36:L38"/>
    <mergeCell ref="B29:L29"/>
  </mergeCells>
  <printOptions/>
  <pageMargins left="0.4" right="0.4" top="0.4" bottom="0.4" header="0.4" footer="0.4"/>
  <pageSetup fitToHeight="1" fitToWidth="1" horizontalDpi="600" verticalDpi="600" orientation="portrait"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K61"/>
  <sheetViews>
    <sheetView workbookViewId="0" topLeftCell="A1">
      <selection activeCell="A73" sqref="A73"/>
    </sheetView>
  </sheetViews>
  <sheetFormatPr defaultColWidth="9.140625" defaultRowHeight="12.75"/>
  <cols>
    <col min="1" max="1" width="1.1484375" style="0" customWidth="1"/>
  </cols>
  <sheetData>
    <row r="1" spans="2:11" ht="12.75">
      <c r="B1" s="82" t="s">
        <v>119</v>
      </c>
      <c r="C1" s="82"/>
      <c r="D1" s="82"/>
      <c r="E1" s="82"/>
      <c r="F1" s="82"/>
      <c r="G1" s="82"/>
      <c r="H1" s="82"/>
      <c r="I1" s="82"/>
      <c r="J1" s="82"/>
      <c r="K1" s="82"/>
    </row>
    <row r="2" spans="2:11" ht="12.75">
      <c r="B2" s="82"/>
      <c r="C2" s="82"/>
      <c r="D2" s="82"/>
      <c r="E2" s="82"/>
      <c r="F2" s="82"/>
      <c r="G2" s="82"/>
      <c r="H2" s="82"/>
      <c r="I2" s="82"/>
      <c r="J2" s="82"/>
      <c r="K2" s="82"/>
    </row>
    <row r="4" spans="3:11" ht="23.25">
      <c r="C4" s="78" t="s">
        <v>52</v>
      </c>
      <c r="D4" s="78"/>
      <c r="E4" s="78"/>
      <c r="F4" s="78"/>
      <c r="G4" s="78"/>
      <c r="H4" s="78"/>
      <c r="I4" s="78"/>
      <c r="J4" s="78"/>
      <c r="K4" s="78"/>
    </row>
    <row r="6" ht="18" customHeight="1">
      <c r="C6" s="36" t="s">
        <v>60</v>
      </c>
    </row>
    <row r="8" ht="18" customHeight="1">
      <c r="C8" s="36" t="s">
        <v>61</v>
      </c>
    </row>
    <row r="10" ht="18">
      <c r="C10" s="36" t="s">
        <v>51</v>
      </c>
    </row>
    <row r="11" ht="7.5" customHeight="1"/>
    <row r="12" spans="4:11" ht="12.75">
      <c r="D12" s="79" t="s">
        <v>46</v>
      </c>
      <c r="E12" s="79"/>
      <c r="F12" s="79"/>
      <c r="G12" s="79"/>
      <c r="H12" s="79"/>
      <c r="I12" s="79"/>
      <c r="J12" s="79"/>
      <c r="K12" s="79"/>
    </row>
    <row r="13" spans="4:11" ht="12.75">
      <c r="D13" s="79"/>
      <c r="E13" s="79"/>
      <c r="F13" s="79"/>
      <c r="G13" s="79"/>
      <c r="H13" s="79"/>
      <c r="I13" s="79"/>
      <c r="J13" s="79"/>
      <c r="K13" s="79"/>
    </row>
    <row r="14" spans="4:11" ht="12.75">
      <c r="D14" s="79"/>
      <c r="E14" s="79"/>
      <c r="F14" s="79"/>
      <c r="G14" s="79"/>
      <c r="H14" s="79"/>
      <c r="I14" s="79"/>
      <c r="J14" s="79"/>
      <c r="K14" s="79"/>
    </row>
    <row r="15" ht="9" customHeight="1"/>
    <row r="16" ht="7.5" customHeight="1">
      <c r="C16" t="s">
        <v>1</v>
      </c>
    </row>
    <row r="17" ht="18">
      <c r="C17" s="36" t="s">
        <v>45</v>
      </c>
    </row>
    <row r="18" ht="7.5" customHeight="1"/>
    <row r="19" spans="4:11" ht="12.75">
      <c r="D19" s="79" t="s">
        <v>53</v>
      </c>
      <c r="E19" s="79"/>
      <c r="F19" s="79"/>
      <c r="G19" s="79"/>
      <c r="H19" s="79"/>
      <c r="I19" s="79"/>
      <c r="J19" s="79"/>
      <c r="K19" s="79"/>
    </row>
    <row r="20" spans="4:11" ht="12.75">
      <c r="D20" s="79"/>
      <c r="E20" s="79"/>
      <c r="F20" s="79"/>
      <c r="G20" s="79"/>
      <c r="H20" s="79"/>
      <c r="I20" s="79"/>
      <c r="J20" s="79"/>
      <c r="K20" s="79"/>
    </row>
    <row r="21" spans="4:11" ht="12.75">
      <c r="D21" s="79"/>
      <c r="E21" s="79"/>
      <c r="F21" s="79"/>
      <c r="G21" s="79"/>
      <c r="H21" s="79"/>
      <c r="I21" s="79"/>
      <c r="J21" s="79"/>
      <c r="K21" s="79"/>
    </row>
    <row r="22" ht="3.75" customHeight="1"/>
    <row r="23" spans="4:11" ht="12.75">
      <c r="D23" s="79" t="s">
        <v>54</v>
      </c>
      <c r="E23" s="79"/>
      <c r="F23" s="79"/>
      <c r="G23" s="79"/>
      <c r="H23" s="79"/>
      <c r="I23" s="79"/>
      <c r="J23" s="79"/>
      <c r="K23" s="79"/>
    </row>
    <row r="24" spans="4:11" ht="12.75">
      <c r="D24" s="79"/>
      <c r="E24" s="79"/>
      <c r="F24" s="79"/>
      <c r="G24" s="79"/>
      <c r="H24" s="79"/>
      <c r="I24" s="79"/>
      <c r="J24" s="79"/>
      <c r="K24" s="79"/>
    </row>
    <row r="25" spans="4:11" ht="12.75">
      <c r="D25" s="79"/>
      <c r="E25" s="79"/>
      <c r="F25" s="79"/>
      <c r="G25" s="79"/>
      <c r="H25" s="79"/>
      <c r="I25" s="79"/>
      <c r="J25" s="79"/>
      <c r="K25" s="79"/>
    </row>
    <row r="26" spans="4:11" ht="3.75" customHeight="1">
      <c r="D26" s="35"/>
      <c r="E26" s="35"/>
      <c r="F26" s="35"/>
      <c r="G26" s="35"/>
      <c r="H26" s="35"/>
      <c r="I26" s="35"/>
      <c r="J26" s="35"/>
      <c r="K26" s="35"/>
    </row>
    <row r="27" spans="4:11" ht="12.75">
      <c r="D27" s="80" t="s">
        <v>84</v>
      </c>
      <c r="E27" s="79"/>
      <c r="F27" s="79"/>
      <c r="G27" s="79"/>
      <c r="H27" s="79"/>
      <c r="I27" s="79"/>
      <c r="J27" s="79"/>
      <c r="K27" s="79"/>
    </row>
    <row r="28" spans="4:11" ht="12.75">
      <c r="D28" s="79"/>
      <c r="E28" s="79"/>
      <c r="F28" s="79"/>
      <c r="G28" s="79"/>
      <c r="H28" s="79"/>
      <c r="I28" s="79"/>
      <c r="J28" s="79"/>
      <c r="K28" s="79"/>
    </row>
    <row r="29" spans="4:11" ht="12.75">
      <c r="D29" s="79"/>
      <c r="E29" s="79"/>
      <c r="F29" s="79"/>
      <c r="G29" s="79"/>
      <c r="H29" s="79"/>
      <c r="I29" s="79"/>
      <c r="J29" s="79"/>
      <c r="K29" s="79"/>
    </row>
    <row r="30" spans="4:11" ht="2.25" customHeight="1">
      <c r="D30" s="35"/>
      <c r="E30" s="35"/>
      <c r="F30" s="35"/>
      <c r="G30" s="35"/>
      <c r="H30" s="35"/>
      <c r="I30" s="35"/>
      <c r="J30" s="35"/>
      <c r="K30" s="35"/>
    </row>
    <row r="31" spans="4:11" ht="15" customHeight="1">
      <c r="D31" s="80" t="s">
        <v>89</v>
      </c>
      <c r="E31" s="80"/>
      <c r="F31" s="80"/>
      <c r="G31" s="80"/>
      <c r="H31" s="80"/>
      <c r="I31" s="80"/>
      <c r="J31" s="80"/>
      <c r="K31" s="80"/>
    </row>
    <row r="32" spans="4:11" ht="15" customHeight="1">
      <c r="D32" s="80"/>
      <c r="E32" s="80"/>
      <c r="F32" s="80"/>
      <c r="G32" s="80"/>
      <c r="H32" s="80"/>
      <c r="I32" s="80"/>
      <c r="J32" s="80"/>
      <c r="K32" s="80"/>
    </row>
    <row r="33" spans="4:11" ht="15" customHeight="1">
      <c r="D33" s="80"/>
      <c r="E33" s="80"/>
      <c r="F33" s="80"/>
      <c r="G33" s="80"/>
      <c r="H33" s="80"/>
      <c r="I33" s="80"/>
      <c r="J33" s="80"/>
      <c r="K33" s="80"/>
    </row>
    <row r="34" spans="4:11" ht="15" customHeight="1">
      <c r="D34" s="80"/>
      <c r="E34" s="80"/>
      <c r="F34" s="80"/>
      <c r="G34" s="80"/>
      <c r="H34" s="80"/>
      <c r="I34" s="80"/>
      <c r="J34" s="80"/>
      <c r="K34" s="80"/>
    </row>
    <row r="35" spans="4:11" ht="15" customHeight="1">
      <c r="D35" s="80"/>
      <c r="E35" s="80"/>
      <c r="F35" s="80"/>
      <c r="G35" s="80"/>
      <c r="H35" s="80"/>
      <c r="I35" s="80"/>
      <c r="J35" s="80"/>
      <c r="K35" s="80"/>
    </row>
    <row r="36" spans="4:11" ht="15">
      <c r="D36" s="35"/>
      <c r="E36" s="35"/>
      <c r="F36" s="35"/>
      <c r="G36" s="35"/>
      <c r="H36" s="35"/>
      <c r="I36" s="35"/>
      <c r="J36" s="35"/>
      <c r="K36" s="35"/>
    </row>
    <row r="37" spans="3:11" ht="18">
      <c r="C37" s="36" t="s">
        <v>47</v>
      </c>
      <c r="D37" s="35"/>
      <c r="E37" s="35"/>
      <c r="F37" s="35"/>
      <c r="G37" s="35"/>
      <c r="H37" s="35"/>
      <c r="I37" s="35"/>
      <c r="J37" s="35"/>
      <c r="K37" s="35"/>
    </row>
    <row r="38" spans="4:11" ht="7.5" customHeight="1">
      <c r="D38" s="35"/>
      <c r="E38" s="35"/>
      <c r="F38" s="35"/>
      <c r="G38" s="35"/>
      <c r="H38" s="35"/>
      <c r="I38" s="35"/>
      <c r="J38" s="35"/>
      <c r="K38" s="35"/>
    </row>
    <row r="39" spans="4:11" ht="12.75">
      <c r="D39" s="79" t="s">
        <v>55</v>
      </c>
      <c r="E39" s="79"/>
      <c r="F39" s="79"/>
      <c r="G39" s="79"/>
      <c r="H39" s="79"/>
      <c r="I39" s="79"/>
      <c r="J39" s="79"/>
      <c r="K39" s="79"/>
    </row>
    <row r="40" spans="4:11" ht="12.75">
      <c r="D40" s="79"/>
      <c r="E40" s="79"/>
      <c r="F40" s="79"/>
      <c r="G40" s="79"/>
      <c r="H40" s="79"/>
      <c r="I40" s="79"/>
      <c r="J40" s="79"/>
      <c r="K40" s="79"/>
    </row>
    <row r="41" spans="4:11" ht="12.75">
      <c r="D41" s="79"/>
      <c r="E41" s="79"/>
      <c r="F41" s="79"/>
      <c r="G41" s="79"/>
      <c r="H41" s="79"/>
      <c r="I41" s="79"/>
      <c r="J41" s="79"/>
      <c r="K41" s="79"/>
    </row>
    <row r="42" spans="4:11" ht="9" customHeight="1">
      <c r="D42" s="35"/>
      <c r="E42" s="35"/>
      <c r="F42" s="35"/>
      <c r="G42" s="35"/>
      <c r="H42" s="35"/>
      <c r="I42" s="35"/>
      <c r="J42" s="35"/>
      <c r="K42" s="35"/>
    </row>
    <row r="43" spans="3:11" ht="18">
      <c r="C43" s="36" t="s">
        <v>48</v>
      </c>
      <c r="D43" s="35"/>
      <c r="E43" s="35"/>
      <c r="F43" s="35"/>
      <c r="G43" s="35"/>
      <c r="H43" s="35"/>
      <c r="I43" s="35"/>
      <c r="J43" s="35"/>
      <c r="K43" s="35"/>
    </row>
    <row r="44" spans="4:11" ht="7.5" customHeight="1">
      <c r="D44" s="35"/>
      <c r="E44" s="35"/>
      <c r="F44" s="35"/>
      <c r="G44" s="35"/>
      <c r="H44" s="35"/>
      <c r="I44" s="35"/>
      <c r="J44" s="35"/>
      <c r="K44" s="35"/>
    </row>
    <row r="45" spans="4:11" ht="12.75">
      <c r="D45" s="79" t="s">
        <v>56</v>
      </c>
      <c r="E45" s="79"/>
      <c r="F45" s="79"/>
      <c r="G45" s="79"/>
      <c r="H45" s="79"/>
      <c r="I45" s="79"/>
      <c r="J45" s="79"/>
      <c r="K45" s="79"/>
    </row>
    <row r="46" spans="4:11" ht="12.75">
      <c r="D46" s="79"/>
      <c r="E46" s="79"/>
      <c r="F46" s="79"/>
      <c r="G46" s="79"/>
      <c r="H46" s="79"/>
      <c r="I46" s="79"/>
      <c r="J46" s="79"/>
      <c r="K46" s="79"/>
    </row>
    <row r="47" spans="4:11" ht="12.75">
      <c r="D47" s="79"/>
      <c r="E47" s="79"/>
      <c r="F47" s="79"/>
      <c r="G47" s="79"/>
      <c r="H47" s="79"/>
      <c r="I47" s="79"/>
      <c r="J47" s="79"/>
      <c r="K47" s="79"/>
    </row>
    <row r="48" spans="4:11" ht="10.5" customHeight="1">
      <c r="D48" s="35"/>
      <c r="E48" s="35"/>
      <c r="F48" s="35"/>
      <c r="G48" s="35"/>
      <c r="H48" s="35"/>
      <c r="I48" s="35"/>
      <c r="J48" s="35"/>
      <c r="K48" s="35"/>
    </row>
    <row r="49" spans="4:11" ht="15" customHeight="1">
      <c r="D49" s="81" t="s">
        <v>57</v>
      </c>
      <c r="E49" s="81"/>
      <c r="F49" s="81"/>
      <c r="G49" s="81"/>
      <c r="H49" s="81"/>
      <c r="I49" s="81"/>
      <c r="J49" s="81"/>
      <c r="K49" s="81"/>
    </row>
    <row r="50" spans="4:11" ht="15" customHeight="1">
      <c r="D50" s="81"/>
      <c r="E50" s="81"/>
      <c r="F50" s="81"/>
      <c r="G50" s="81"/>
      <c r="H50" s="81"/>
      <c r="I50" s="81"/>
      <c r="J50" s="81"/>
      <c r="K50" s="81"/>
    </row>
    <row r="51" spans="4:11" ht="15" customHeight="1">
      <c r="D51" s="81"/>
      <c r="E51" s="81"/>
      <c r="F51" s="81"/>
      <c r="G51" s="81"/>
      <c r="H51" s="81"/>
      <c r="I51" s="81"/>
      <c r="J51" s="81"/>
      <c r="K51" s="81"/>
    </row>
    <row r="52" spans="4:11" ht="15" customHeight="1">
      <c r="D52" s="81"/>
      <c r="E52" s="81"/>
      <c r="F52" s="81"/>
      <c r="G52" s="81"/>
      <c r="H52" s="81"/>
      <c r="I52" s="81"/>
      <c r="J52" s="81"/>
      <c r="K52" s="81"/>
    </row>
    <row r="53" spans="4:11" ht="15" customHeight="1">
      <c r="D53" s="81"/>
      <c r="E53" s="81"/>
      <c r="F53" s="81"/>
      <c r="G53" s="81"/>
      <c r="H53" s="81"/>
      <c r="I53" s="81"/>
      <c r="J53" s="81"/>
      <c r="K53" s="81"/>
    </row>
    <row r="54" spans="4:11" ht="15" customHeight="1">
      <c r="D54" s="81"/>
      <c r="E54" s="81"/>
      <c r="F54" s="81"/>
      <c r="G54" s="81"/>
      <c r="H54" s="81"/>
      <c r="I54" s="81"/>
      <c r="J54" s="81"/>
      <c r="K54" s="81"/>
    </row>
    <row r="55" spans="4:11" ht="11.25" customHeight="1">
      <c r="D55" s="35"/>
      <c r="E55" s="35"/>
      <c r="F55" s="35"/>
      <c r="G55" s="35"/>
      <c r="H55" s="35"/>
      <c r="I55" s="35"/>
      <c r="J55" s="35"/>
      <c r="K55" s="35"/>
    </row>
    <row r="56" spans="3:11" ht="12.75">
      <c r="C56" s="68" t="s">
        <v>49</v>
      </c>
      <c r="D56" s="68"/>
      <c r="E56" s="68"/>
      <c r="F56" s="68"/>
      <c r="G56" s="68"/>
      <c r="H56" s="68"/>
      <c r="I56" s="68"/>
      <c r="J56" s="68"/>
      <c r="K56" s="68"/>
    </row>
    <row r="57" spans="3:11" ht="12.75">
      <c r="C57" s="68"/>
      <c r="D57" s="68"/>
      <c r="E57" s="68"/>
      <c r="F57" s="68"/>
      <c r="G57" s="68"/>
      <c r="H57" s="68"/>
      <c r="I57" s="68"/>
      <c r="J57" s="68"/>
      <c r="K57" s="68"/>
    </row>
    <row r="58" spans="3:11" ht="12.75">
      <c r="C58" s="68"/>
      <c r="D58" s="68"/>
      <c r="E58" s="68"/>
      <c r="F58" s="68"/>
      <c r="G58" s="68"/>
      <c r="H58" s="68"/>
      <c r="I58" s="68"/>
      <c r="J58" s="68"/>
      <c r="K58" s="68"/>
    </row>
    <row r="59" spans="3:11" ht="15">
      <c r="C59" s="34"/>
      <c r="D59" s="69" t="s">
        <v>29</v>
      </c>
      <c r="E59" s="69"/>
      <c r="F59" s="69"/>
      <c r="G59" s="69"/>
      <c r="H59" s="69"/>
      <c r="I59" s="69"/>
      <c r="J59" s="69"/>
      <c r="K59" s="34"/>
    </row>
    <row r="61" ht="12.75">
      <c r="B61" t="s">
        <v>1</v>
      </c>
    </row>
  </sheetData>
  <sheetProtection password="9871" sheet="1" objects="1" scenarios="1"/>
  <mergeCells count="12">
    <mergeCell ref="B1:K2"/>
    <mergeCell ref="C4:K4"/>
    <mergeCell ref="D31:K35"/>
    <mergeCell ref="C56:K58"/>
    <mergeCell ref="D59:J59"/>
    <mergeCell ref="D12:K14"/>
    <mergeCell ref="D19:K21"/>
    <mergeCell ref="D23:K25"/>
    <mergeCell ref="D27:K29"/>
    <mergeCell ref="D39:K41"/>
    <mergeCell ref="D45:K47"/>
    <mergeCell ref="D49:K54"/>
  </mergeCells>
  <printOptions/>
  <pageMargins left="0.5" right="0.5" top="0.5" bottom="0.5" header="0.5" footer="0.5"/>
  <pageSetup fitToHeight="1" fitToWidth="1" horizontalDpi="600" verticalDpi="600" orientation="portrait" scale="94" r:id="rId1"/>
</worksheet>
</file>

<file path=xl/worksheets/sheet4.xml><?xml version="1.0" encoding="utf-8"?>
<worksheet xmlns="http://schemas.openxmlformats.org/spreadsheetml/2006/main" xmlns:r="http://schemas.openxmlformats.org/officeDocument/2006/relationships">
  <sheetPr>
    <pageSetUpPr fitToPage="1"/>
  </sheetPr>
  <dimension ref="A1:L61"/>
  <sheetViews>
    <sheetView workbookViewId="0" topLeftCell="A1">
      <selection activeCell="A73" sqref="A73"/>
    </sheetView>
  </sheetViews>
  <sheetFormatPr defaultColWidth="9.140625" defaultRowHeight="12.75"/>
  <cols>
    <col min="1" max="1" width="1.421875" style="0" customWidth="1"/>
  </cols>
  <sheetData>
    <row r="1" spans="2:12" ht="12.75" customHeight="1">
      <c r="B1" s="66" t="s">
        <v>118</v>
      </c>
      <c r="C1" s="66"/>
      <c r="D1" s="66"/>
      <c r="E1" s="66"/>
      <c r="F1" s="66"/>
      <c r="G1" s="66"/>
      <c r="H1" s="66"/>
      <c r="I1" s="66"/>
      <c r="J1" s="66"/>
      <c r="K1" s="66"/>
      <c r="L1" s="66"/>
    </row>
    <row r="2" spans="2:12" ht="12.75" customHeight="1">
      <c r="B2" s="66"/>
      <c r="C2" s="66"/>
      <c r="D2" s="66"/>
      <c r="E2" s="66"/>
      <c r="F2" s="66"/>
      <c r="G2" s="66"/>
      <c r="H2" s="66"/>
      <c r="I2" s="66"/>
      <c r="J2" s="66"/>
      <c r="K2" s="66"/>
      <c r="L2" s="66"/>
    </row>
    <row r="3" ht="6.75" customHeight="1"/>
    <row r="4" spans="3:11" ht="18">
      <c r="C4" s="83" t="s">
        <v>42</v>
      </c>
      <c r="D4" s="83"/>
      <c r="E4" s="83"/>
      <c r="F4" s="83"/>
      <c r="G4" s="83"/>
      <c r="H4" s="83"/>
      <c r="I4" s="83"/>
      <c r="J4" s="83"/>
      <c r="K4" s="83"/>
    </row>
    <row r="5" ht="6.75" customHeight="1"/>
    <row r="6" spans="3:11" ht="12.75">
      <c r="C6" s="79" t="s">
        <v>39</v>
      </c>
      <c r="D6" s="79"/>
      <c r="E6" s="79"/>
      <c r="F6" s="79"/>
      <c r="G6" s="79"/>
      <c r="H6" s="79"/>
      <c r="I6" s="79"/>
      <c r="J6" s="79"/>
      <c r="K6" s="79"/>
    </row>
    <row r="7" spans="3:11" ht="12.75">
      <c r="C7" s="79"/>
      <c r="D7" s="79"/>
      <c r="E7" s="79"/>
      <c r="F7" s="79"/>
      <c r="G7" s="79"/>
      <c r="H7" s="79"/>
      <c r="I7" s="79"/>
      <c r="J7" s="79"/>
      <c r="K7" s="79"/>
    </row>
    <row r="8" spans="3:11" ht="12.75">
      <c r="C8" s="79"/>
      <c r="D8" s="79"/>
      <c r="E8" s="79"/>
      <c r="F8" s="79"/>
      <c r="G8" s="79"/>
      <c r="H8" s="79"/>
      <c r="I8" s="79"/>
      <c r="J8" s="79"/>
      <c r="K8" s="79"/>
    </row>
    <row r="9" spans="3:11" ht="12.75">
      <c r="C9" s="79" t="s">
        <v>36</v>
      </c>
      <c r="D9" s="79"/>
      <c r="E9" s="79"/>
      <c r="F9" s="79"/>
      <c r="G9" s="79"/>
      <c r="H9" s="79"/>
      <c r="I9" s="79"/>
      <c r="J9" s="79"/>
      <c r="K9" s="79"/>
    </row>
    <row r="10" spans="3:11" ht="12.75">
      <c r="C10" s="79"/>
      <c r="D10" s="79"/>
      <c r="E10" s="79"/>
      <c r="F10" s="79"/>
      <c r="G10" s="79"/>
      <c r="H10" s="79"/>
      <c r="I10" s="79"/>
      <c r="J10" s="79"/>
      <c r="K10" s="79"/>
    </row>
    <row r="11" spans="3:11" ht="12.75">
      <c r="C11" s="79"/>
      <c r="D11" s="79"/>
      <c r="E11" s="79"/>
      <c r="F11" s="79"/>
      <c r="G11" s="79"/>
      <c r="H11" s="79"/>
      <c r="I11" s="79"/>
      <c r="J11" s="79"/>
      <c r="K11" s="79"/>
    </row>
    <row r="12" spans="3:11" ht="15" customHeight="1">
      <c r="C12" s="79"/>
      <c r="D12" s="79"/>
      <c r="E12" s="79"/>
      <c r="F12" s="79"/>
      <c r="G12" s="79"/>
      <c r="H12" s="79"/>
      <c r="I12" s="79"/>
      <c r="J12" s="79"/>
      <c r="K12" s="79"/>
    </row>
    <row r="13" spans="3:11" ht="12.75">
      <c r="C13" s="79" t="s">
        <v>40</v>
      </c>
      <c r="D13" s="79"/>
      <c r="E13" s="79"/>
      <c r="F13" s="79"/>
      <c r="G13" s="79"/>
      <c r="H13" s="79"/>
      <c r="I13" s="79"/>
      <c r="J13" s="79"/>
      <c r="K13" s="79"/>
    </row>
    <row r="14" spans="3:11" ht="12.75">
      <c r="C14" s="79"/>
      <c r="D14" s="79"/>
      <c r="E14" s="79"/>
      <c r="F14" s="79"/>
      <c r="G14" s="79"/>
      <c r="H14" s="79"/>
      <c r="I14" s="79"/>
      <c r="J14" s="79"/>
      <c r="K14" s="79"/>
    </row>
    <row r="15" spans="3:11" ht="12.75">
      <c r="C15" s="79"/>
      <c r="D15" s="79"/>
      <c r="E15" s="79"/>
      <c r="F15" s="79"/>
      <c r="G15" s="79"/>
      <c r="H15" s="79"/>
      <c r="I15" s="79"/>
      <c r="J15" s="79"/>
      <c r="K15" s="79"/>
    </row>
    <row r="16" spans="1:11" ht="12.75">
      <c r="A16" t="s">
        <v>1</v>
      </c>
      <c r="B16" t="s">
        <v>1</v>
      </c>
      <c r="C16" s="79"/>
      <c r="D16" s="79"/>
      <c r="E16" s="79"/>
      <c r="F16" s="79"/>
      <c r="G16" s="79"/>
      <c r="H16" s="79"/>
      <c r="I16" s="79"/>
      <c r="J16" s="79"/>
      <c r="K16" s="79"/>
    </row>
    <row r="17" spans="3:11" ht="15">
      <c r="C17" s="79" t="s">
        <v>58</v>
      </c>
      <c r="D17" s="79"/>
      <c r="E17" s="79"/>
      <c r="F17" s="79"/>
      <c r="G17" s="79"/>
      <c r="H17" s="79"/>
      <c r="I17" s="79"/>
      <c r="J17" s="79"/>
      <c r="K17" s="79"/>
    </row>
    <row r="18" spans="3:11" ht="15" customHeight="1">
      <c r="C18" s="79" t="s">
        <v>37</v>
      </c>
      <c r="D18" s="79"/>
      <c r="E18" s="79"/>
      <c r="F18" s="79"/>
      <c r="G18" s="79"/>
      <c r="H18" s="79"/>
      <c r="I18" s="79"/>
      <c r="J18" s="79"/>
      <c r="K18" s="79"/>
    </row>
    <row r="19" spans="3:11" ht="4.5" customHeight="1">
      <c r="C19" s="35"/>
      <c r="D19" s="35"/>
      <c r="E19" s="35"/>
      <c r="F19" s="35"/>
      <c r="G19" s="35"/>
      <c r="H19" s="35"/>
      <c r="I19" s="35"/>
      <c r="J19" s="35"/>
      <c r="K19" s="35"/>
    </row>
    <row r="20" spans="3:11" ht="12.75">
      <c r="C20" s="79" t="s">
        <v>98</v>
      </c>
      <c r="D20" s="79"/>
      <c r="E20" s="79"/>
      <c r="F20" s="79"/>
      <c r="G20" s="79"/>
      <c r="H20" s="79"/>
      <c r="I20" s="79"/>
      <c r="J20" s="79"/>
      <c r="K20" s="79"/>
    </row>
    <row r="21" spans="3:11" ht="12.75">
      <c r="C21" s="79"/>
      <c r="D21" s="79"/>
      <c r="E21" s="79"/>
      <c r="F21" s="79"/>
      <c r="G21" s="79"/>
      <c r="H21" s="79"/>
      <c r="I21" s="79"/>
      <c r="J21" s="79"/>
      <c r="K21" s="79"/>
    </row>
    <row r="22" spans="3:11" ht="12.75">
      <c r="C22" s="79"/>
      <c r="D22" s="79"/>
      <c r="E22" s="79"/>
      <c r="F22" s="79"/>
      <c r="G22" s="79"/>
      <c r="H22" s="79"/>
      <c r="I22" s="79"/>
      <c r="J22" s="79"/>
      <c r="K22" s="79"/>
    </row>
    <row r="23" spans="3:11" ht="12.75">
      <c r="C23" s="79"/>
      <c r="D23" s="79"/>
      <c r="E23" s="79"/>
      <c r="F23" s="79"/>
      <c r="G23" s="79"/>
      <c r="H23" s="79"/>
      <c r="I23" s="79"/>
      <c r="J23" s="79"/>
      <c r="K23" s="79"/>
    </row>
    <row r="24" spans="3:11" ht="12.75">
      <c r="C24" s="79"/>
      <c r="D24" s="79"/>
      <c r="E24" s="79"/>
      <c r="F24" s="79"/>
      <c r="G24" s="79"/>
      <c r="H24" s="79"/>
      <c r="I24" s="79"/>
      <c r="J24" s="79"/>
      <c r="K24" s="79"/>
    </row>
    <row r="25" spans="3:11" ht="12.75">
      <c r="C25" s="79"/>
      <c r="D25" s="79"/>
      <c r="E25" s="79"/>
      <c r="F25" s="79"/>
      <c r="G25" s="79"/>
      <c r="H25" s="79"/>
      <c r="I25" s="79"/>
      <c r="J25" s="79"/>
      <c r="K25" s="79"/>
    </row>
    <row r="26" spans="3:11" ht="12.75">
      <c r="C26" s="79"/>
      <c r="D26" s="79"/>
      <c r="E26" s="79"/>
      <c r="F26" s="79"/>
      <c r="G26" s="79"/>
      <c r="H26" s="79"/>
      <c r="I26" s="79"/>
      <c r="J26" s="79"/>
      <c r="K26" s="79"/>
    </row>
    <row r="27" ht="6.75" customHeight="1"/>
    <row r="28" spans="3:11" ht="12.75">
      <c r="C28" s="79" t="s">
        <v>99</v>
      </c>
      <c r="D28" s="79"/>
      <c r="E28" s="79"/>
      <c r="F28" s="79"/>
      <c r="G28" s="79"/>
      <c r="H28" s="79"/>
      <c r="I28" s="79"/>
      <c r="J28" s="79"/>
      <c r="K28" s="79"/>
    </row>
    <row r="29" spans="3:11" ht="12.75">
      <c r="C29" s="79"/>
      <c r="D29" s="79"/>
      <c r="E29" s="79"/>
      <c r="F29" s="79"/>
      <c r="G29" s="79"/>
      <c r="H29" s="79"/>
      <c r="I29" s="79"/>
      <c r="J29" s="79"/>
      <c r="K29" s="79"/>
    </row>
    <row r="30" spans="3:11" ht="12.75">
      <c r="C30" s="79"/>
      <c r="D30" s="79"/>
      <c r="E30" s="79"/>
      <c r="F30" s="79"/>
      <c r="G30" s="79"/>
      <c r="H30" s="79"/>
      <c r="I30" s="79"/>
      <c r="J30" s="79"/>
      <c r="K30" s="79"/>
    </row>
    <row r="31" spans="3:11" ht="12.75">
      <c r="C31" s="79"/>
      <c r="D31" s="79"/>
      <c r="E31" s="79"/>
      <c r="F31" s="79"/>
      <c r="G31" s="79"/>
      <c r="H31" s="79"/>
      <c r="I31" s="79"/>
      <c r="J31" s="79"/>
      <c r="K31" s="79"/>
    </row>
    <row r="32" spans="3:11" ht="12.75">
      <c r="C32" s="79"/>
      <c r="D32" s="79"/>
      <c r="E32" s="79"/>
      <c r="F32" s="79"/>
      <c r="G32" s="79"/>
      <c r="H32" s="79"/>
      <c r="I32" s="79"/>
      <c r="J32" s="79"/>
      <c r="K32" s="79"/>
    </row>
    <row r="33" spans="3:11" ht="12.75">
      <c r="C33" s="79"/>
      <c r="D33" s="79"/>
      <c r="E33" s="79"/>
      <c r="F33" s="79"/>
      <c r="G33" s="79"/>
      <c r="H33" s="79"/>
      <c r="I33" s="79"/>
      <c r="J33" s="79"/>
      <c r="K33" s="79"/>
    </row>
    <row r="34" ht="6.75" customHeight="1"/>
    <row r="35" spans="3:11" ht="12.75">
      <c r="C35" s="79" t="s">
        <v>100</v>
      </c>
      <c r="D35" s="79"/>
      <c r="E35" s="79"/>
      <c r="F35" s="79"/>
      <c r="G35" s="79"/>
      <c r="H35" s="79"/>
      <c r="I35" s="79"/>
      <c r="J35" s="79"/>
      <c r="K35" s="79"/>
    </row>
    <row r="36" spans="3:11" ht="12.75">
      <c r="C36" s="79"/>
      <c r="D36" s="79"/>
      <c r="E36" s="79"/>
      <c r="F36" s="79"/>
      <c r="G36" s="79"/>
      <c r="H36" s="79"/>
      <c r="I36" s="79"/>
      <c r="J36" s="79"/>
      <c r="K36" s="79"/>
    </row>
    <row r="37" spans="3:11" ht="12.75">
      <c r="C37" s="79"/>
      <c r="D37" s="79"/>
      <c r="E37" s="79"/>
      <c r="F37" s="79"/>
      <c r="G37" s="79"/>
      <c r="H37" s="79"/>
      <c r="I37" s="79"/>
      <c r="J37" s="79"/>
      <c r="K37" s="79"/>
    </row>
    <row r="38" spans="3:11" ht="12.75">
      <c r="C38" s="79"/>
      <c r="D38" s="79"/>
      <c r="E38" s="79"/>
      <c r="F38" s="79"/>
      <c r="G38" s="79"/>
      <c r="H38" s="79"/>
      <c r="I38" s="79"/>
      <c r="J38" s="79"/>
      <c r="K38" s="79"/>
    </row>
    <row r="39" spans="3:11" ht="12.75">
      <c r="C39" s="79" t="s">
        <v>101</v>
      </c>
      <c r="D39" s="79"/>
      <c r="E39" s="79"/>
      <c r="F39" s="79"/>
      <c r="G39" s="79"/>
      <c r="H39" s="79"/>
      <c r="I39" s="79"/>
      <c r="J39" s="79"/>
      <c r="K39" s="79"/>
    </row>
    <row r="40" spans="3:11" ht="12.75" customHeight="1">
      <c r="C40" s="79"/>
      <c r="D40" s="79"/>
      <c r="E40" s="79"/>
      <c r="F40" s="79"/>
      <c r="G40" s="79"/>
      <c r="H40" s="79"/>
      <c r="I40" s="79"/>
      <c r="J40" s="79"/>
      <c r="K40" s="79"/>
    </row>
    <row r="41" spans="3:11" ht="12.75" customHeight="1">
      <c r="C41" s="79"/>
      <c r="D41" s="79"/>
      <c r="E41" s="79"/>
      <c r="F41" s="79"/>
      <c r="G41" s="79"/>
      <c r="H41" s="79"/>
      <c r="I41" s="79"/>
      <c r="J41" s="79"/>
      <c r="K41" s="79"/>
    </row>
    <row r="42" spans="3:11" ht="16.5" customHeight="1">
      <c r="C42" s="79" t="s">
        <v>102</v>
      </c>
      <c r="D42" s="79"/>
      <c r="E42" s="79"/>
      <c r="F42" s="79"/>
      <c r="G42" s="79"/>
      <c r="H42" s="79"/>
      <c r="I42" s="79"/>
      <c r="J42" s="79"/>
      <c r="K42" s="79"/>
    </row>
    <row r="43" spans="3:11" ht="16.5" customHeight="1">
      <c r="C43" s="79"/>
      <c r="D43" s="79"/>
      <c r="E43" s="79"/>
      <c r="F43" s="79"/>
      <c r="G43" s="79"/>
      <c r="H43" s="79"/>
      <c r="I43" s="79"/>
      <c r="J43" s="79"/>
      <c r="K43" s="79"/>
    </row>
    <row r="44" spans="3:11" ht="16.5" customHeight="1">
      <c r="C44" s="79"/>
      <c r="D44" s="79"/>
      <c r="E44" s="79"/>
      <c r="F44" s="79"/>
      <c r="G44" s="79"/>
      <c r="H44" s="79"/>
      <c r="I44" s="79"/>
      <c r="J44" s="79"/>
      <c r="K44" s="79"/>
    </row>
    <row r="45" spans="3:11" ht="16.5" customHeight="1">
      <c r="C45" s="79"/>
      <c r="D45" s="79"/>
      <c r="E45" s="79"/>
      <c r="F45" s="79"/>
      <c r="G45" s="79"/>
      <c r="H45" s="79"/>
      <c r="I45" s="79"/>
      <c r="J45" s="79"/>
      <c r="K45" s="79"/>
    </row>
    <row r="46" spans="3:11" ht="12.75">
      <c r="C46" s="79" t="s">
        <v>103</v>
      </c>
      <c r="D46" s="79"/>
      <c r="E46" s="79"/>
      <c r="F46" s="79"/>
      <c r="G46" s="79"/>
      <c r="H46" s="79"/>
      <c r="I46" s="79"/>
      <c r="J46" s="79"/>
      <c r="K46" s="79"/>
    </row>
    <row r="47" spans="3:11" ht="12.75">
      <c r="C47" s="79"/>
      <c r="D47" s="79"/>
      <c r="E47" s="79"/>
      <c r="F47" s="79"/>
      <c r="G47" s="79"/>
      <c r="H47" s="79"/>
      <c r="I47" s="79"/>
      <c r="J47" s="79"/>
      <c r="K47" s="79"/>
    </row>
    <row r="48" spans="3:11" ht="12.75">
      <c r="C48" s="79"/>
      <c r="D48" s="79"/>
      <c r="E48" s="79"/>
      <c r="F48" s="79"/>
      <c r="G48" s="79"/>
      <c r="H48" s="79"/>
      <c r="I48" s="79"/>
      <c r="J48" s="79"/>
      <c r="K48" s="79"/>
    </row>
    <row r="49" spans="3:11" ht="12.75">
      <c r="C49" s="79"/>
      <c r="D49" s="79"/>
      <c r="E49" s="79"/>
      <c r="F49" s="79"/>
      <c r="G49" s="79"/>
      <c r="H49" s="79"/>
      <c r="I49" s="79"/>
      <c r="J49" s="79"/>
      <c r="K49" s="79"/>
    </row>
    <row r="50" spans="3:11" ht="12.75">
      <c r="C50" s="79"/>
      <c r="D50" s="79"/>
      <c r="E50" s="79"/>
      <c r="F50" s="79"/>
      <c r="G50" s="79"/>
      <c r="H50" s="79"/>
      <c r="I50" s="79"/>
      <c r="J50" s="79"/>
      <c r="K50" s="79"/>
    </row>
    <row r="51" spans="3:11" ht="12.75">
      <c r="C51" s="79" t="s">
        <v>41</v>
      </c>
      <c r="D51" s="79"/>
      <c r="E51" s="79"/>
      <c r="F51" s="79"/>
      <c r="G51" s="79"/>
      <c r="H51" s="79"/>
      <c r="I51" s="79"/>
      <c r="J51" s="79"/>
      <c r="K51" s="79"/>
    </row>
    <row r="52" spans="3:11" ht="12.75">
      <c r="C52" s="79"/>
      <c r="D52" s="79"/>
      <c r="E52" s="79"/>
      <c r="F52" s="79"/>
      <c r="G52" s="79"/>
      <c r="H52" s="79"/>
      <c r="I52" s="79"/>
      <c r="J52" s="79"/>
      <c r="K52" s="79"/>
    </row>
    <row r="53" spans="3:11" ht="12.75">
      <c r="C53" s="79"/>
      <c r="D53" s="79"/>
      <c r="E53" s="79"/>
      <c r="F53" s="79"/>
      <c r="G53" s="79"/>
      <c r="H53" s="79"/>
      <c r="I53" s="79"/>
      <c r="J53" s="79"/>
      <c r="K53" s="79"/>
    </row>
    <row r="54" spans="3:11" ht="12.75">
      <c r="C54" s="79"/>
      <c r="D54" s="79"/>
      <c r="E54" s="79"/>
      <c r="F54" s="79"/>
      <c r="G54" s="79"/>
      <c r="H54" s="79"/>
      <c r="I54" s="79"/>
      <c r="J54" s="79"/>
      <c r="K54" s="79"/>
    </row>
    <row r="55" spans="3:11" ht="12.75">
      <c r="C55" s="79" t="s">
        <v>104</v>
      </c>
      <c r="D55" s="79"/>
      <c r="E55" s="79"/>
      <c r="F55" s="79"/>
      <c r="G55" s="79"/>
      <c r="H55" s="79"/>
      <c r="I55" s="79"/>
      <c r="J55" s="79"/>
      <c r="K55" s="79"/>
    </row>
    <row r="56" spans="3:11" ht="12.75">
      <c r="C56" s="79"/>
      <c r="D56" s="79"/>
      <c r="E56" s="79"/>
      <c r="F56" s="79"/>
      <c r="G56" s="79"/>
      <c r="H56" s="79"/>
      <c r="I56" s="79"/>
      <c r="J56" s="79"/>
      <c r="K56" s="79"/>
    </row>
    <row r="57" spans="3:11" ht="12.75">
      <c r="C57" s="79"/>
      <c r="D57" s="79"/>
      <c r="E57" s="79"/>
      <c r="F57" s="79"/>
      <c r="G57" s="79"/>
      <c r="H57" s="79"/>
      <c r="I57" s="79"/>
      <c r="J57" s="79"/>
      <c r="K57" s="79"/>
    </row>
    <row r="58" spans="3:11" ht="12.75">
      <c r="C58" s="68" t="s">
        <v>49</v>
      </c>
      <c r="D58" s="68"/>
      <c r="E58" s="68"/>
      <c r="F58" s="68"/>
      <c r="G58" s="68"/>
      <c r="H58" s="68"/>
      <c r="I58" s="68"/>
      <c r="J58" s="68"/>
      <c r="K58" s="68"/>
    </row>
    <row r="59" spans="3:11" ht="12.75">
      <c r="C59" s="68"/>
      <c r="D59" s="68"/>
      <c r="E59" s="68"/>
      <c r="F59" s="68"/>
      <c r="G59" s="68"/>
      <c r="H59" s="68"/>
      <c r="I59" s="68"/>
      <c r="J59" s="68"/>
      <c r="K59" s="68"/>
    </row>
    <row r="60" spans="3:11" ht="12.75" customHeight="1">
      <c r="C60" s="68"/>
      <c r="D60" s="68"/>
      <c r="E60" s="68"/>
      <c r="F60" s="68"/>
      <c r="G60" s="68"/>
      <c r="H60" s="68"/>
      <c r="I60" s="68"/>
      <c r="J60" s="68"/>
      <c r="K60" s="68"/>
    </row>
    <row r="61" spans="3:11" ht="15">
      <c r="C61" s="34"/>
      <c r="D61" s="69" t="s">
        <v>29</v>
      </c>
      <c r="E61" s="69"/>
      <c r="F61" s="69"/>
      <c r="G61" s="69"/>
      <c r="H61" s="69"/>
      <c r="I61" s="69"/>
      <c r="J61" s="69"/>
      <c r="K61" s="34"/>
    </row>
  </sheetData>
  <sheetProtection password="9871" sheet="1" objects="1" scenarios="1"/>
  <mergeCells count="17">
    <mergeCell ref="C58:K60"/>
    <mergeCell ref="D61:J61"/>
    <mergeCell ref="B1:L2"/>
    <mergeCell ref="C6:K8"/>
    <mergeCell ref="C9:K12"/>
    <mergeCell ref="C13:K16"/>
    <mergeCell ref="C55:K57"/>
    <mergeCell ref="C42:K45"/>
    <mergeCell ref="C46:K50"/>
    <mergeCell ref="C4:K4"/>
    <mergeCell ref="C18:K18"/>
    <mergeCell ref="C17:K17"/>
    <mergeCell ref="C51:K54"/>
    <mergeCell ref="C20:K26"/>
    <mergeCell ref="C28:K33"/>
    <mergeCell ref="C35:K38"/>
    <mergeCell ref="C39:K41"/>
  </mergeCells>
  <printOptions/>
  <pageMargins left="0.5" right="0.5" top="0.5" bottom="0.5" header="0.5" footer="0.5"/>
  <pageSetup fitToHeight="1" fitToWidth="1" horizontalDpi="600" verticalDpi="600" orientation="portrait" scale="95" r:id="rId1"/>
</worksheet>
</file>

<file path=xl/worksheets/sheet5.xml><?xml version="1.0" encoding="utf-8"?>
<worksheet xmlns="http://schemas.openxmlformats.org/spreadsheetml/2006/main" xmlns:r="http://schemas.openxmlformats.org/officeDocument/2006/relationships">
  <sheetPr>
    <pageSetUpPr fitToPage="1"/>
  </sheetPr>
  <dimension ref="B1:L58"/>
  <sheetViews>
    <sheetView workbookViewId="0" topLeftCell="A1">
      <selection activeCell="A73" sqref="A73"/>
    </sheetView>
  </sheetViews>
  <sheetFormatPr defaultColWidth="9.140625" defaultRowHeight="12.75"/>
  <cols>
    <col min="1" max="1" width="1.421875" style="0" customWidth="1"/>
  </cols>
  <sheetData>
    <row r="1" spans="2:12" ht="12.75" customHeight="1">
      <c r="B1" s="66" t="s">
        <v>118</v>
      </c>
      <c r="C1" s="66"/>
      <c r="D1" s="66"/>
      <c r="E1" s="66"/>
      <c r="F1" s="66"/>
      <c r="G1" s="66"/>
      <c r="H1" s="66"/>
      <c r="I1" s="66"/>
      <c r="J1" s="66"/>
      <c r="K1" s="66"/>
      <c r="L1" s="66"/>
    </row>
    <row r="2" spans="2:12" ht="12.75" customHeight="1">
      <c r="B2" s="66"/>
      <c r="C2" s="66"/>
      <c r="D2" s="66"/>
      <c r="E2" s="66"/>
      <c r="F2" s="66"/>
      <c r="G2" s="66"/>
      <c r="H2" s="66"/>
      <c r="I2" s="66"/>
      <c r="J2" s="66"/>
      <c r="K2" s="66"/>
      <c r="L2" s="66"/>
    </row>
    <row r="3" ht="6.75" customHeight="1"/>
    <row r="4" spans="3:11" ht="18">
      <c r="C4" s="83" t="s">
        <v>43</v>
      </c>
      <c r="D4" s="83"/>
      <c r="E4" s="83"/>
      <c r="F4" s="83"/>
      <c r="G4" s="83"/>
      <c r="H4" s="83"/>
      <c r="I4" s="83"/>
      <c r="J4" s="83"/>
      <c r="K4" s="83"/>
    </row>
    <row r="5" ht="6.75" customHeight="1"/>
    <row r="6" spans="3:11" ht="12.75">
      <c r="C6" s="79" t="s">
        <v>38</v>
      </c>
      <c r="D6" s="79"/>
      <c r="E6" s="79"/>
      <c r="F6" s="79"/>
      <c r="G6" s="79"/>
      <c r="H6" s="79"/>
      <c r="I6" s="79"/>
      <c r="J6" s="79"/>
      <c r="K6" s="79"/>
    </row>
    <row r="7" spans="3:11" ht="12.75">
      <c r="C7" s="79"/>
      <c r="D7" s="79"/>
      <c r="E7" s="79"/>
      <c r="F7" s="79"/>
      <c r="G7" s="79"/>
      <c r="H7" s="79"/>
      <c r="I7" s="79"/>
      <c r="J7" s="79"/>
      <c r="K7" s="79"/>
    </row>
    <row r="8" spans="3:11" ht="12.75">
      <c r="C8" s="79"/>
      <c r="D8" s="79"/>
      <c r="E8" s="79"/>
      <c r="F8" s="79"/>
      <c r="G8" s="79"/>
      <c r="H8" s="79"/>
      <c r="I8" s="79"/>
      <c r="J8" s="79"/>
      <c r="K8" s="79"/>
    </row>
    <row r="9" spans="3:11" ht="12.75">
      <c r="C9" s="79"/>
      <c r="D9" s="79"/>
      <c r="E9" s="79"/>
      <c r="F9" s="79"/>
      <c r="G9" s="79"/>
      <c r="H9" s="79"/>
      <c r="I9" s="79"/>
      <c r="J9" s="79"/>
      <c r="K9" s="79"/>
    </row>
    <row r="10" spans="3:11" ht="12.75">
      <c r="C10" s="79"/>
      <c r="D10" s="79"/>
      <c r="E10" s="79"/>
      <c r="F10" s="79"/>
      <c r="G10" s="79"/>
      <c r="H10" s="79"/>
      <c r="I10" s="79"/>
      <c r="J10" s="79"/>
      <c r="K10" s="79"/>
    </row>
    <row r="11" spans="3:11" ht="12.75">
      <c r="C11" s="84" t="s">
        <v>105</v>
      </c>
      <c r="D11" s="79"/>
      <c r="E11" s="79"/>
      <c r="F11" s="79"/>
      <c r="G11" s="79"/>
      <c r="H11" s="79"/>
      <c r="I11" s="79"/>
      <c r="J11" s="79"/>
      <c r="K11" s="79"/>
    </row>
    <row r="12" spans="3:11" ht="12.75">
      <c r="C12" s="79"/>
      <c r="D12" s="79"/>
      <c r="E12" s="79"/>
      <c r="F12" s="79"/>
      <c r="G12" s="79"/>
      <c r="H12" s="79"/>
      <c r="I12" s="79"/>
      <c r="J12" s="79"/>
      <c r="K12" s="79"/>
    </row>
    <row r="13" spans="3:11" ht="12.75">
      <c r="C13" s="79"/>
      <c r="D13" s="79"/>
      <c r="E13" s="79"/>
      <c r="F13" s="79"/>
      <c r="G13" s="79"/>
      <c r="H13" s="79"/>
      <c r="I13" s="79"/>
      <c r="J13" s="79"/>
      <c r="K13" s="79"/>
    </row>
    <row r="14" spans="3:11" ht="12.75">
      <c r="C14" s="79"/>
      <c r="D14" s="79"/>
      <c r="E14" s="79"/>
      <c r="F14" s="79"/>
      <c r="G14" s="79"/>
      <c r="H14" s="79"/>
      <c r="I14" s="79"/>
      <c r="J14" s="79"/>
      <c r="K14" s="79"/>
    </row>
    <row r="15" spans="3:11" ht="12.75">
      <c r="C15" s="84" t="s">
        <v>106</v>
      </c>
      <c r="D15" s="79"/>
      <c r="E15" s="79"/>
      <c r="F15" s="79"/>
      <c r="G15" s="79"/>
      <c r="H15" s="79"/>
      <c r="I15" s="79"/>
      <c r="J15" s="79"/>
      <c r="K15" s="79"/>
    </row>
    <row r="16" spans="3:11" ht="12.75">
      <c r="C16" s="79"/>
      <c r="D16" s="79"/>
      <c r="E16" s="79"/>
      <c r="F16" s="79"/>
      <c r="G16" s="79"/>
      <c r="H16" s="79"/>
      <c r="I16" s="79"/>
      <c r="J16" s="79"/>
      <c r="K16" s="79"/>
    </row>
    <row r="17" spans="3:11" ht="12.75">
      <c r="C17" s="79"/>
      <c r="D17" s="79"/>
      <c r="E17" s="79"/>
      <c r="F17" s="79"/>
      <c r="G17" s="79"/>
      <c r="H17" s="79"/>
      <c r="I17" s="79"/>
      <c r="J17" s="79"/>
      <c r="K17" s="79"/>
    </row>
    <row r="18" spans="3:11" ht="12.75">
      <c r="C18" s="79"/>
      <c r="D18" s="79"/>
      <c r="E18" s="79"/>
      <c r="F18" s="79"/>
      <c r="G18" s="79"/>
      <c r="H18" s="79"/>
      <c r="I18" s="79"/>
      <c r="J18" s="79"/>
      <c r="K18" s="79"/>
    </row>
    <row r="19" spans="3:11" ht="64.5" customHeight="1">
      <c r="C19" s="79" t="s">
        <v>107</v>
      </c>
      <c r="D19" s="79"/>
      <c r="E19" s="79"/>
      <c r="F19" s="79"/>
      <c r="G19" s="79"/>
      <c r="H19" s="79"/>
      <c r="I19" s="79"/>
      <c r="J19" s="79"/>
      <c r="K19" s="79"/>
    </row>
    <row r="20" spans="3:11" ht="15" customHeight="1">
      <c r="C20" s="79" t="s">
        <v>108</v>
      </c>
      <c r="D20" s="79"/>
      <c r="E20" s="79"/>
      <c r="F20" s="79"/>
      <c r="G20" s="79"/>
      <c r="H20" s="79"/>
      <c r="I20" s="79"/>
      <c r="J20" s="79"/>
      <c r="K20" s="79"/>
    </row>
    <row r="21" spans="3:11" ht="6.75" customHeight="1">
      <c r="C21" s="35"/>
      <c r="D21" s="35"/>
      <c r="E21" s="35"/>
      <c r="F21" s="35"/>
      <c r="G21" s="35"/>
      <c r="H21" s="35"/>
      <c r="I21" s="35"/>
      <c r="J21" s="35"/>
      <c r="K21" s="35"/>
    </row>
    <row r="22" spans="3:11" ht="12.75">
      <c r="C22" s="85" t="s">
        <v>109</v>
      </c>
      <c r="D22" s="79"/>
      <c r="E22" s="79"/>
      <c r="F22" s="79"/>
      <c r="G22" s="79"/>
      <c r="H22" s="79"/>
      <c r="I22" s="79"/>
      <c r="J22" s="79"/>
      <c r="K22" s="79"/>
    </row>
    <row r="23" spans="3:11" ht="12.75">
      <c r="C23" s="79"/>
      <c r="D23" s="79"/>
      <c r="E23" s="79"/>
      <c r="F23" s="79"/>
      <c r="G23" s="79"/>
      <c r="H23" s="79"/>
      <c r="I23" s="79"/>
      <c r="J23" s="79"/>
      <c r="K23" s="79"/>
    </row>
    <row r="24" spans="3:11" ht="12.75" customHeight="1">
      <c r="C24" s="79"/>
      <c r="D24" s="79"/>
      <c r="E24" s="79"/>
      <c r="F24" s="79"/>
      <c r="G24" s="79"/>
      <c r="H24" s="79"/>
      <c r="I24" s="79"/>
      <c r="J24" s="79"/>
      <c r="K24" s="79"/>
    </row>
    <row r="25" ht="12.75" hidden="1"/>
    <row r="26" spans="3:11" ht="12.75">
      <c r="C26" s="79" t="s">
        <v>110</v>
      </c>
      <c r="D26" s="79"/>
      <c r="E26" s="79"/>
      <c r="F26" s="79"/>
      <c r="G26" s="79"/>
      <c r="H26" s="79"/>
      <c r="I26" s="79"/>
      <c r="J26" s="79"/>
      <c r="K26" s="79"/>
    </row>
    <row r="27" spans="3:11" ht="12.75">
      <c r="C27" s="79"/>
      <c r="D27" s="79"/>
      <c r="E27" s="79"/>
      <c r="F27" s="79"/>
      <c r="G27" s="79"/>
      <c r="H27" s="79"/>
      <c r="I27" s="79"/>
      <c r="J27" s="79"/>
      <c r="K27" s="79"/>
    </row>
    <row r="28" spans="3:11" ht="12.75">
      <c r="C28" s="79"/>
      <c r="D28" s="79"/>
      <c r="E28" s="79"/>
      <c r="F28" s="79"/>
      <c r="G28" s="79"/>
      <c r="H28" s="79"/>
      <c r="I28" s="79"/>
      <c r="J28" s="79"/>
      <c r="K28" s="79"/>
    </row>
    <row r="29" spans="3:11" ht="12.75">
      <c r="C29" s="79"/>
      <c r="D29" s="79"/>
      <c r="E29" s="79"/>
      <c r="F29" s="79"/>
      <c r="G29" s="79"/>
      <c r="H29" s="79"/>
      <c r="I29" s="79"/>
      <c r="J29" s="79"/>
      <c r="K29" s="79"/>
    </row>
    <row r="30" spans="3:11" ht="12.75">
      <c r="C30" s="79" t="s">
        <v>111</v>
      </c>
      <c r="D30" s="79"/>
      <c r="E30" s="79"/>
      <c r="F30" s="79"/>
      <c r="G30" s="79"/>
      <c r="H30" s="79"/>
      <c r="I30" s="79"/>
      <c r="J30" s="79"/>
      <c r="K30" s="79"/>
    </row>
    <row r="31" spans="3:11" ht="12.75">
      <c r="C31" s="79"/>
      <c r="D31" s="79"/>
      <c r="E31" s="79"/>
      <c r="F31" s="79"/>
      <c r="G31" s="79"/>
      <c r="H31" s="79"/>
      <c r="I31" s="79"/>
      <c r="J31" s="79"/>
      <c r="K31" s="79"/>
    </row>
    <row r="32" spans="3:11" ht="12.75">
      <c r="C32" s="79"/>
      <c r="D32" s="79"/>
      <c r="E32" s="79"/>
      <c r="F32" s="79"/>
      <c r="G32" s="79"/>
      <c r="H32" s="79"/>
      <c r="I32" s="79"/>
      <c r="J32" s="79"/>
      <c r="K32" s="79"/>
    </row>
    <row r="33" spans="3:11" ht="12.75">
      <c r="C33" s="79"/>
      <c r="D33" s="79"/>
      <c r="E33" s="79"/>
      <c r="F33" s="79"/>
      <c r="G33" s="79"/>
      <c r="H33" s="79"/>
      <c r="I33" s="79"/>
      <c r="J33" s="79"/>
      <c r="K33" s="79"/>
    </row>
    <row r="34" spans="3:11" ht="15" customHeight="1">
      <c r="C34" s="79" t="s">
        <v>112</v>
      </c>
      <c r="D34" s="79"/>
      <c r="E34" s="79"/>
      <c r="F34" s="79"/>
      <c r="G34" s="79"/>
      <c r="H34" s="79"/>
      <c r="I34" s="79"/>
      <c r="J34" s="79"/>
      <c r="K34" s="79"/>
    </row>
    <row r="35" spans="3:11" ht="15" customHeight="1">
      <c r="C35" s="79"/>
      <c r="D35" s="79"/>
      <c r="E35" s="79"/>
      <c r="F35" s="79"/>
      <c r="G35" s="79"/>
      <c r="H35" s="79"/>
      <c r="I35" s="79"/>
      <c r="J35" s="79"/>
      <c r="K35" s="79"/>
    </row>
    <row r="36" spans="3:11" ht="15" customHeight="1">
      <c r="C36" s="79"/>
      <c r="D36" s="79"/>
      <c r="E36" s="79"/>
      <c r="F36" s="79"/>
      <c r="G36" s="79"/>
      <c r="H36" s="79"/>
      <c r="I36" s="79"/>
      <c r="J36" s="79"/>
      <c r="K36" s="79"/>
    </row>
    <row r="37" ht="6.75" customHeight="1"/>
    <row r="38" spans="3:11" ht="12.75">
      <c r="C38" s="79" t="s">
        <v>71</v>
      </c>
      <c r="D38" s="79"/>
      <c r="E38" s="79"/>
      <c r="F38" s="79"/>
      <c r="G38" s="79"/>
      <c r="H38" s="79"/>
      <c r="I38" s="79"/>
      <c r="J38" s="79"/>
      <c r="K38" s="79"/>
    </row>
    <row r="39" spans="3:11" ht="12.75">
      <c r="C39" s="79"/>
      <c r="D39" s="79"/>
      <c r="E39" s="79"/>
      <c r="F39" s="79"/>
      <c r="G39" s="79"/>
      <c r="H39" s="79"/>
      <c r="I39" s="79"/>
      <c r="J39" s="79"/>
      <c r="K39" s="79"/>
    </row>
    <row r="40" spans="3:11" ht="12.75">
      <c r="C40" s="79"/>
      <c r="D40" s="79"/>
      <c r="E40" s="79"/>
      <c r="F40" s="79"/>
      <c r="G40" s="79"/>
      <c r="H40" s="79"/>
      <c r="I40" s="79"/>
      <c r="J40" s="79"/>
      <c r="K40" s="79"/>
    </row>
    <row r="41" spans="3:11" ht="15">
      <c r="C41" s="79" t="s">
        <v>113</v>
      </c>
      <c r="D41" s="79"/>
      <c r="E41" s="79"/>
      <c r="F41" s="79"/>
      <c r="G41" s="79"/>
      <c r="H41" s="79"/>
      <c r="I41" s="79"/>
      <c r="J41" s="79"/>
      <c r="K41" s="79"/>
    </row>
    <row r="42" spans="3:11" ht="15">
      <c r="C42" s="79" t="s">
        <v>114</v>
      </c>
      <c r="D42" s="79"/>
      <c r="E42" s="79"/>
      <c r="F42" s="79"/>
      <c r="G42" s="79"/>
      <c r="H42" s="79"/>
      <c r="I42" s="79"/>
      <c r="J42" s="79"/>
      <c r="K42" s="79"/>
    </row>
    <row r="43" spans="3:11" ht="15">
      <c r="C43" s="79" t="s">
        <v>115</v>
      </c>
      <c r="D43" s="79"/>
      <c r="E43" s="79"/>
      <c r="F43" s="79"/>
      <c r="G43" s="79"/>
      <c r="H43" s="79"/>
      <c r="I43" s="79"/>
      <c r="J43" s="79"/>
      <c r="K43" s="79"/>
    </row>
    <row r="44" spans="3:11" ht="15" customHeight="1">
      <c r="C44" s="79" t="s">
        <v>116</v>
      </c>
      <c r="D44" s="79"/>
      <c r="E44" s="79"/>
      <c r="F44" s="79"/>
      <c r="G44" s="79"/>
      <c r="H44" s="79"/>
      <c r="I44" s="79"/>
      <c r="J44" s="79"/>
      <c r="K44" s="79"/>
    </row>
    <row r="45" spans="3:11" ht="15" customHeight="1">
      <c r="C45" s="79" t="s">
        <v>117</v>
      </c>
      <c r="D45" s="79"/>
      <c r="E45" s="79"/>
      <c r="F45" s="79"/>
      <c r="G45" s="79"/>
      <c r="H45" s="79"/>
      <c r="I45" s="79"/>
      <c r="J45" s="79"/>
      <c r="K45" s="79"/>
    </row>
    <row r="46" spans="3:11" ht="15" customHeight="1">
      <c r="C46" s="79" t="s">
        <v>44</v>
      </c>
      <c r="D46" s="79"/>
      <c r="E46" s="79"/>
      <c r="F46" s="79"/>
      <c r="G46" s="79"/>
      <c r="H46" s="79"/>
      <c r="I46" s="79"/>
      <c r="J46" s="79"/>
      <c r="K46" s="79"/>
    </row>
    <row r="47" spans="3:11" ht="15" customHeight="1">
      <c r="C47" s="79"/>
      <c r="D47" s="79"/>
      <c r="E47" s="79"/>
      <c r="F47" s="79"/>
      <c r="G47" s="79"/>
      <c r="H47" s="79"/>
      <c r="I47" s="79"/>
      <c r="J47" s="79"/>
      <c r="K47" s="79"/>
    </row>
    <row r="48" spans="3:11" ht="15" customHeight="1">
      <c r="C48" s="79"/>
      <c r="D48" s="79"/>
      <c r="E48" s="79"/>
      <c r="F48" s="79"/>
      <c r="G48" s="79"/>
      <c r="H48" s="79"/>
      <c r="I48" s="79"/>
      <c r="J48" s="79"/>
      <c r="K48" s="79"/>
    </row>
    <row r="49" spans="3:11" ht="15" customHeight="1">
      <c r="C49" s="79"/>
      <c r="D49" s="79"/>
      <c r="E49" s="79"/>
      <c r="F49" s="79"/>
      <c r="G49" s="79"/>
      <c r="H49" s="79"/>
      <c r="I49" s="79"/>
      <c r="J49" s="79"/>
      <c r="K49" s="79"/>
    </row>
    <row r="50" spans="3:11" ht="7.5" customHeight="1">
      <c r="C50" s="35"/>
      <c r="D50" s="35"/>
      <c r="E50" s="35"/>
      <c r="F50" s="35"/>
      <c r="G50" s="35"/>
      <c r="H50" s="35"/>
      <c r="I50" s="35"/>
      <c r="J50" s="35"/>
      <c r="K50" s="35"/>
    </row>
    <row r="51" spans="3:11" ht="15" customHeight="1">
      <c r="C51" s="79" t="s">
        <v>59</v>
      </c>
      <c r="D51" s="79"/>
      <c r="E51" s="79"/>
      <c r="F51" s="79"/>
      <c r="G51" s="79"/>
      <c r="H51" s="79"/>
      <c r="I51" s="79"/>
      <c r="J51" s="79"/>
      <c r="K51" s="79"/>
    </row>
    <row r="52" spans="3:11" ht="15" customHeight="1">
      <c r="C52" s="79"/>
      <c r="D52" s="79"/>
      <c r="E52" s="79"/>
      <c r="F52" s="79"/>
      <c r="G52" s="79"/>
      <c r="H52" s="79"/>
      <c r="I52" s="79"/>
      <c r="J52" s="79"/>
      <c r="K52" s="79"/>
    </row>
    <row r="53" spans="3:11" ht="15" customHeight="1">
      <c r="C53" s="79"/>
      <c r="D53" s="79"/>
      <c r="E53" s="79"/>
      <c r="F53" s="79"/>
      <c r="G53" s="79"/>
      <c r="H53" s="79"/>
      <c r="I53" s="79"/>
      <c r="J53" s="79"/>
      <c r="K53" s="79"/>
    </row>
    <row r="54" ht="6.75" customHeight="1"/>
    <row r="55" spans="3:11" ht="12.75" customHeight="1">
      <c r="C55" s="68" t="s">
        <v>49</v>
      </c>
      <c r="D55" s="68"/>
      <c r="E55" s="68"/>
      <c r="F55" s="68"/>
      <c r="G55" s="68"/>
      <c r="H55" s="68"/>
      <c r="I55" s="68"/>
      <c r="J55" s="68"/>
      <c r="K55" s="68"/>
    </row>
    <row r="56" spans="3:11" ht="12.75">
      <c r="C56" s="68"/>
      <c r="D56" s="68"/>
      <c r="E56" s="68"/>
      <c r="F56" s="68"/>
      <c r="G56" s="68"/>
      <c r="H56" s="68"/>
      <c r="I56" s="68"/>
      <c r="J56" s="68"/>
      <c r="K56" s="68"/>
    </row>
    <row r="57" spans="3:11" ht="12.75" customHeight="1">
      <c r="C57" s="68"/>
      <c r="D57" s="68"/>
      <c r="E57" s="68"/>
      <c r="F57" s="68"/>
      <c r="G57" s="68"/>
      <c r="H57" s="68"/>
      <c r="I57" s="68"/>
      <c r="J57" s="68"/>
      <c r="K57" s="68"/>
    </row>
    <row r="58" spans="3:11" ht="15">
      <c r="C58" s="34"/>
      <c r="D58" s="69" t="s">
        <v>29</v>
      </c>
      <c r="E58" s="69"/>
      <c r="F58" s="69"/>
      <c r="G58" s="69"/>
      <c r="H58" s="69"/>
      <c r="I58" s="69"/>
      <c r="J58" s="69"/>
      <c r="K58" s="34"/>
    </row>
  </sheetData>
  <sheetProtection password="9871" sheet="1" objects="1" scenarios="1"/>
  <mergeCells count="21">
    <mergeCell ref="C55:K57"/>
    <mergeCell ref="D58:J58"/>
    <mergeCell ref="C42:K42"/>
    <mergeCell ref="C43:K43"/>
    <mergeCell ref="C45:K45"/>
    <mergeCell ref="C46:K49"/>
    <mergeCell ref="C51:K53"/>
    <mergeCell ref="C44:K44"/>
    <mergeCell ref="B1:L2"/>
    <mergeCell ref="C4:K4"/>
    <mergeCell ref="C6:K10"/>
    <mergeCell ref="C11:K14"/>
    <mergeCell ref="C15:K18"/>
    <mergeCell ref="C26:K29"/>
    <mergeCell ref="C30:K33"/>
    <mergeCell ref="C41:K41"/>
    <mergeCell ref="C38:K40"/>
    <mergeCell ref="C22:K24"/>
    <mergeCell ref="C34:K36"/>
    <mergeCell ref="C19:K19"/>
    <mergeCell ref="C20:K20"/>
  </mergeCells>
  <printOptions/>
  <pageMargins left="0.5" right="0.5" top="0.5" bottom="0.5" header="0.5" footer="0.5"/>
  <pageSetup fitToHeight="1" fitToWidth="1" horizontalDpi="600" verticalDpi="600" orientation="portrait" scale="94" r:id="rId1"/>
</worksheet>
</file>

<file path=xl/worksheets/sheet6.xml><?xml version="1.0" encoding="utf-8"?>
<worksheet xmlns="http://schemas.openxmlformats.org/spreadsheetml/2006/main" xmlns:r="http://schemas.openxmlformats.org/officeDocument/2006/relationships">
  <sheetPr>
    <pageSetUpPr fitToPage="1"/>
  </sheetPr>
  <dimension ref="B1:HP55"/>
  <sheetViews>
    <sheetView zoomScale="85" zoomScaleNormal="85" workbookViewId="0" topLeftCell="A1">
      <selection activeCell="A73" sqref="A73"/>
    </sheetView>
  </sheetViews>
  <sheetFormatPr defaultColWidth="9.140625" defaultRowHeight="12.75"/>
  <cols>
    <col min="1" max="1" width="1.421875" style="0" customWidth="1"/>
    <col min="2" max="2" width="11.7109375" style="0" customWidth="1"/>
    <col min="3" max="3" width="9.57421875" style="0" customWidth="1"/>
    <col min="4" max="4" width="17.7109375" style="0" customWidth="1"/>
    <col min="5" max="5" width="11.8515625" style="0" customWidth="1"/>
    <col min="6" max="6" width="21.7109375" style="0" customWidth="1"/>
    <col min="7" max="223" width="11.7109375" style="0" customWidth="1"/>
  </cols>
  <sheetData>
    <row r="1" spans="2:9" ht="10.5" customHeight="1">
      <c r="B1" s="66" t="s">
        <v>120</v>
      </c>
      <c r="C1" s="66"/>
      <c r="D1" s="66"/>
      <c r="E1" s="66"/>
      <c r="F1" s="66"/>
      <c r="G1" s="66"/>
      <c r="H1" s="66"/>
      <c r="I1" s="66"/>
    </row>
    <row r="2" spans="2:9" ht="10.5" customHeight="1">
      <c r="B2" s="66"/>
      <c r="C2" s="66"/>
      <c r="D2" s="66"/>
      <c r="E2" s="66"/>
      <c r="F2" s="66"/>
      <c r="G2" s="66"/>
      <c r="H2" s="66"/>
      <c r="I2" s="66"/>
    </row>
    <row r="3" ht="5.25" customHeight="1">
      <c r="F3" s="2" t="s">
        <v>1</v>
      </c>
    </row>
    <row r="4" spans="3:11" ht="21" customHeight="1">
      <c r="C4" s="133" t="s">
        <v>75</v>
      </c>
      <c r="D4" s="133"/>
      <c r="E4" s="133"/>
      <c r="F4" s="133"/>
      <c r="G4" s="133"/>
      <c r="H4" s="133"/>
      <c r="I4" s="133"/>
      <c r="J4" s="133"/>
      <c r="K4" s="133"/>
    </row>
    <row r="5" ht="5.25" customHeight="1">
      <c r="F5" s="2"/>
    </row>
    <row r="6" spans="3:11" ht="25.5" customHeight="1">
      <c r="C6" s="128" t="s">
        <v>83</v>
      </c>
      <c r="D6" s="129"/>
      <c r="E6" s="129"/>
      <c r="F6" s="129"/>
      <c r="G6" s="129"/>
      <c r="H6" s="129"/>
      <c r="I6" s="129"/>
      <c r="J6" s="129"/>
      <c r="K6" s="129"/>
    </row>
    <row r="7" spans="3:11" ht="12.75">
      <c r="C7" s="130" t="s">
        <v>82</v>
      </c>
      <c r="D7" s="130"/>
      <c r="E7" s="130"/>
      <c r="F7" s="130"/>
      <c r="G7" s="130"/>
      <c r="H7" s="130"/>
      <c r="I7" s="130"/>
      <c r="J7" s="130"/>
      <c r="K7" s="130"/>
    </row>
    <row r="8" spans="3:10" ht="13.5" thickBot="1">
      <c r="C8" s="28"/>
      <c r="D8" s="28"/>
      <c r="E8" s="28"/>
      <c r="F8" s="28"/>
      <c r="G8" s="28"/>
      <c r="H8" s="28"/>
      <c r="I8" s="29"/>
      <c r="J8" s="3"/>
    </row>
    <row r="9" spans="3:13" ht="18" customHeight="1" thickBot="1">
      <c r="C9" s="53">
        <v>108</v>
      </c>
      <c r="D9" s="134" t="s">
        <v>26</v>
      </c>
      <c r="E9" s="134"/>
      <c r="F9" s="134"/>
      <c r="G9" s="134"/>
      <c r="H9" s="134"/>
      <c r="I9" s="134"/>
      <c r="J9" s="134"/>
      <c r="K9" s="134"/>
      <c r="L9" s="134"/>
      <c r="M9" s="135"/>
    </row>
    <row r="10" spans="3:7" ht="18" customHeight="1" thickBot="1">
      <c r="C10" s="125" t="s">
        <v>27</v>
      </c>
      <c r="D10" s="125"/>
      <c r="E10" s="125"/>
      <c r="F10" s="125"/>
      <c r="G10" s="125"/>
    </row>
    <row r="11" spans="3:13" ht="12.75">
      <c r="C11" s="43">
        <f>360/C9</f>
        <v>3.3333333333333335</v>
      </c>
      <c r="D11" s="40" t="s">
        <v>12</v>
      </c>
      <c r="E11" s="39"/>
      <c r="F11" s="38"/>
      <c r="G11" s="24"/>
      <c r="H11" s="43">
        <f>360/C9*F29</f>
        <v>10</v>
      </c>
      <c r="I11" s="136" t="s">
        <v>14</v>
      </c>
      <c r="J11" s="136"/>
      <c r="K11" s="136"/>
      <c r="L11" s="136"/>
      <c r="M11" s="137"/>
    </row>
    <row r="12" spans="3:13" ht="13.5" thickBot="1">
      <c r="C12" s="44">
        <f>216/C9</f>
        <v>2</v>
      </c>
      <c r="D12" s="99" t="s">
        <v>13</v>
      </c>
      <c r="E12" s="99"/>
      <c r="F12" s="100"/>
      <c r="G12" s="24"/>
      <c r="H12" s="44">
        <f>C12*F29</f>
        <v>6</v>
      </c>
      <c r="I12" s="101" t="s">
        <v>19</v>
      </c>
      <c r="J12" s="101"/>
      <c r="K12" s="101"/>
      <c r="L12" s="101"/>
      <c r="M12" s="102"/>
    </row>
    <row r="13" spans="3:10" ht="12.75">
      <c r="C13" s="27"/>
      <c r="D13" s="26"/>
      <c r="E13" s="26"/>
      <c r="F13" s="26"/>
      <c r="G13" s="24"/>
      <c r="J13" s="31" t="s">
        <v>21</v>
      </c>
    </row>
    <row r="14" spans="6:223" ht="12.75" customHeight="1">
      <c r="F14" s="18" t="s">
        <v>0</v>
      </c>
      <c r="G14" s="1">
        <v>1</v>
      </c>
      <c r="H14" s="2">
        <f>1+G14</f>
        <v>2</v>
      </c>
      <c r="I14" s="2">
        <f aca="true" t="shared" si="0" ref="I14:BT14">1+H14</f>
        <v>3</v>
      </c>
      <c r="J14" s="2">
        <f t="shared" si="0"/>
        <v>4</v>
      </c>
      <c r="K14" s="2">
        <f t="shared" si="0"/>
        <v>5</v>
      </c>
      <c r="L14" s="2">
        <f t="shared" si="0"/>
        <v>6</v>
      </c>
      <c r="M14" s="2">
        <f t="shared" si="0"/>
        <v>7</v>
      </c>
      <c r="N14" s="2">
        <f t="shared" si="0"/>
        <v>8</v>
      </c>
      <c r="O14" s="2">
        <f t="shared" si="0"/>
        <v>9</v>
      </c>
      <c r="P14" s="2">
        <f t="shared" si="0"/>
        <v>10</v>
      </c>
      <c r="Q14" s="2">
        <f t="shared" si="0"/>
        <v>11</v>
      </c>
      <c r="R14" s="2">
        <f t="shared" si="0"/>
        <v>12</v>
      </c>
      <c r="S14" s="2">
        <f t="shared" si="0"/>
        <v>13</v>
      </c>
      <c r="T14" s="2">
        <f t="shared" si="0"/>
        <v>14</v>
      </c>
      <c r="U14" s="2">
        <f t="shared" si="0"/>
        <v>15</v>
      </c>
      <c r="V14" s="2">
        <f t="shared" si="0"/>
        <v>16</v>
      </c>
      <c r="W14" s="2">
        <f t="shared" si="0"/>
        <v>17</v>
      </c>
      <c r="X14" s="2">
        <f t="shared" si="0"/>
        <v>18</v>
      </c>
      <c r="Y14" s="2">
        <f t="shared" si="0"/>
        <v>19</v>
      </c>
      <c r="Z14" s="2">
        <f t="shared" si="0"/>
        <v>20</v>
      </c>
      <c r="AA14" s="2">
        <f t="shared" si="0"/>
        <v>21</v>
      </c>
      <c r="AB14" s="2">
        <f t="shared" si="0"/>
        <v>22</v>
      </c>
      <c r="AC14" s="2">
        <f t="shared" si="0"/>
        <v>23</v>
      </c>
      <c r="AD14" s="2">
        <f t="shared" si="0"/>
        <v>24</v>
      </c>
      <c r="AE14" s="2">
        <f t="shared" si="0"/>
        <v>25</v>
      </c>
      <c r="AF14" s="2">
        <f t="shared" si="0"/>
        <v>26</v>
      </c>
      <c r="AG14" s="2">
        <f t="shared" si="0"/>
        <v>27</v>
      </c>
      <c r="AH14" s="2">
        <f t="shared" si="0"/>
        <v>28</v>
      </c>
      <c r="AI14" s="2">
        <f t="shared" si="0"/>
        <v>29</v>
      </c>
      <c r="AJ14" s="2">
        <f t="shared" si="0"/>
        <v>30</v>
      </c>
      <c r="AK14" s="2">
        <f t="shared" si="0"/>
        <v>31</v>
      </c>
      <c r="AL14" s="2">
        <f t="shared" si="0"/>
        <v>32</v>
      </c>
      <c r="AM14" s="2">
        <f t="shared" si="0"/>
        <v>33</v>
      </c>
      <c r="AN14" s="2">
        <f t="shared" si="0"/>
        <v>34</v>
      </c>
      <c r="AO14" s="2">
        <f t="shared" si="0"/>
        <v>35</v>
      </c>
      <c r="AP14" s="2">
        <f t="shared" si="0"/>
        <v>36</v>
      </c>
      <c r="AQ14" s="2">
        <f t="shared" si="0"/>
        <v>37</v>
      </c>
      <c r="AR14" s="2">
        <f t="shared" si="0"/>
        <v>38</v>
      </c>
      <c r="AS14" s="2">
        <f t="shared" si="0"/>
        <v>39</v>
      </c>
      <c r="AT14" s="2">
        <f t="shared" si="0"/>
        <v>40</v>
      </c>
      <c r="AU14" s="2">
        <f t="shared" si="0"/>
        <v>41</v>
      </c>
      <c r="AV14" s="2">
        <f t="shared" si="0"/>
        <v>42</v>
      </c>
      <c r="AW14" s="2">
        <f t="shared" si="0"/>
        <v>43</v>
      </c>
      <c r="AX14" s="2">
        <f t="shared" si="0"/>
        <v>44</v>
      </c>
      <c r="AY14" s="2">
        <f t="shared" si="0"/>
        <v>45</v>
      </c>
      <c r="AZ14" s="2">
        <f t="shared" si="0"/>
        <v>46</v>
      </c>
      <c r="BA14" s="2">
        <f t="shared" si="0"/>
        <v>47</v>
      </c>
      <c r="BB14" s="2">
        <f t="shared" si="0"/>
        <v>48</v>
      </c>
      <c r="BC14" s="2">
        <f t="shared" si="0"/>
        <v>49</v>
      </c>
      <c r="BD14" s="2">
        <f t="shared" si="0"/>
        <v>50</v>
      </c>
      <c r="BE14" s="2">
        <f t="shared" si="0"/>
        <v>51</v>
      </c>
      <c r="BF14" s="2">
        <f t="shared" si="0"/>
        <v>52</v>
      </c>
      <c r="BG14" s="2">
        <f t="shared" si="0"/>
        <v>53</v>
      </c>
      <c r="BH14" s="2">
        <f t="shared" si="0"/>
        <v>54</v>
      </c>
      <c r="BI14" s="2">
        <f t="shared" si="0"/>
        <v>55</v>
      </c>
      <c r="BJ14" s="2">
        <f t="shared" si="0"/>
        <v>56</v>
      </c>
      <c r="BK14" s="2">
        <f t="shared" si="0"/>
        <v>57</v>
      </c>
      <c r="BL14" s="2">
        <f t="shared" si="0"/>
        <v>58</v>
      </c>
      <c r="BM14" s="2">
        <f t="shared" si="0"/>
        <v>59</v>
      </c>
      <c r="BN14" s="2">
        <f t="shared" si="0"/>
        <v>60</v>
      </c>
      <c r="BO14" s="2">
        <f t="shared" si="0"/>
        <v>61</v>
      </c>
      <c r="BP14" s="2">
        <f t="shared" si="0"/>
        <v>62</v>
      </c>
      <c r="BQ14" s="2">
        <f t="shared" si="0"/>
        <v>63</v>
      </c>
      <c r="BR14" s="2">
        <f t="shared" si="0"/>
        <v>64</v>
      </c>
      <c r="BS14" s="2">
        <f t="shared" si="0"/>
        <v>65</v>
      </c>
      <c r="BT14" s="2">
        <f t="shared" si="0"/>
        <v>66</v>
      </c>
      <c r="BU14" s="2">
        <f aca="true" t="shared" si="1" ref="BU14:EF14">1+BT14</f>
        <v>67</v>
      </c>
      <c r="BV14" s="2">
        <f t="shared" si="1"/>
        <v>68</v>
      </c>
      <c r="BW14" s="2">
        <f t="shared" si="1"/>
        <v>69</v>
      </c>
      <c r="BX14" s="2">
        <f t="shared" si="1"/>
        <v>70</v>
      </c>
      <c r="BY14" s="2">
        <f t="shared" si="1"/>
        <v>71</v>
      </c>
      <c r="BZ14" s="2">
        <f t="shared" si="1"/>
        <v>72</v>
      </c>
      <c r="CA14" s="2">
        <f t="shared" si="1"/>
        <v>73</v>
      </c>
      <c r="CB14" s="2">
        <f t="shared" si="1"/>
        <v>74</v>
      </c>
      <c r="CC14" s="2">
        <f t="shared" si="1"/>
        <v>75</v>
      </c>
      <c r="CD14" s="2">
        <f t="shared" si="1"/>
        <v>76</v>
      </c>
      <c r="CE14" s="2">
        <f t="shared" si="1"/>
        <v>77</v>
      </c>
      <c r="CF14" s="2">
        <f t="shared" si="1"/>
        <v>78</v>
      </c>
      <c r="CG14" s="2">
        <f t="shared" si="1"/>
        <v>79</v>
      </c>
      <c r="CH14" s="2">
        <f t="shared" si="1"/>
        <v>80</v>
      </c>
      <c r="CI14" s="2">
        <f t="shared" si="1"/>
        <v>81</v>
      </c>
      <c r="CJ14" s="2">
        <f t="shared" si="1"/>
        <v>82</v>
      </c>
      <c r="CK14" s="2">
        <f t="shared" si="1"/>
        <v>83</v>
      </c>
      <c r="CL14" s="2">
        <f t="shared" si="1"/>
        <v>84</v>
      </c>
      <c r="CM14" s="2">
        <f t="shared" si="1"/>
        <v>85</v>
      </c>
      <c r="CN14" s="2">
        <f t="shared" si="1"/>
        <v>86</v>
      </c>
      <c r="CO14" s="2">
        <f t="shared" si="1"/>
        <v>87</v>
      </c>
      <c r="CP14" s="2">
        <f t="shared" si="1"/>
        <v>88</v>
      </c>
      <c r="CQ14" s="2">
        <f t="shared" si="1"/>
        <v>89</v>
      </c>
      <c r="CR14" s="2">
        <f t="shared" si="1"/>
        <v>90</v>
      </c>
      <c r="CS14" s="2">
        <f t="shared" si="1"/>
        <v>91</v>
      </c>
      <c r="CT14" s="2">
        <f t="shared" si="1"/>
        <v>92</v>
      </c>
      <c r="CU14" s="2">
        <f t="shared" si="1"/>
        <v>93</v>
      </c>
      <c r="CV14" s="2">
        <f t="shared" si="1"/>
        <v>94</v>
      </c>
      <c r="CW14" s="2">
        <f t="shared" si="1"/>
        <v>95</v>
      </c>
      <c r="CX14" s="2">
        <f t="shared" si="1"/>
        <v>96</v>
      </c>
      <c r="CY14" s="2">
        <f t="shared" si="1"/>
        <v>97</v>
      </c>
      <c r="CZ14" s="2">
        <f t="shared" si="1"/>
        <v>98</v>
      </c>
      <c r="DA14" s="2">
        <f t="shared" si="1"/>
        <v>99</v>
      </c>
      <c r="DB14" s="2">
        <f t="shared" si="1"/>
        <v>100</v>
      </c>
      <c r="DC14" s="2">
        <f t="shared" si="1"/>
        <v>101</v>
      </c>
      <c r="DD14" s="2">
        <f t="shared" si="1"/>
        <v>102</v>
      </c>
      <c r="DE14" s="2">
        <f t="shared" si="1"/>
        <v>103</v>
      </c>
      <c r="DF14" s="2">
        <f t="shared" si="1"/>
        <v>104</v>
      </c>
      <c r="DG14" s="2">
        <f t="shared" si="1"/>
        <v>105</v>
      </c>
      <c r="DH14" s="2">
        <f t="shared" si="1"/>
        <v>106</v>
      </c>
      <c r="DI14" s="2">
        <f t="shared" si="1"/>
        <v>107</v>
      </c>
      <c r="DJ14" s="2">
        <f t="shared" si="1"/>
        <v>108</v>
      </c>
      <c r="DK14" s="2">
        <f t="shared" si="1"/>
        <v>109</v>
      </c>
      <c r="DL14" s="2">
        <f t="shared" si="1"/>
        <v>110</v>
      </c>
      <c r="DM14" s="2">
        <f t="shared" si="1"/>
        <v>111</v>
      </c>
      <c r="DN14" s="2">
        <f t="shared" si="1"/>
        <v>112</v>
      </c>
      <c r="DO14" s="2">
        <f t="shared" si="1"/>
        <v>113</v>
      </c>
      <c r="DP14" s="2">
        <f t="shared" si="1"/>
        <v>114</v>
      </c>
      <c r="DQ14" s="2">
        <f t="shared" si="1"/>
        <v>115</v>
      </c>
      <c r="DR14" s="2">
        <f t="shared" si="1"/>
        <v>116</v>
      </c>
      <c r="DS14" s="2">
        <f t="shared" si="1"/>
        <v>117</v>
      </c>
      <c r="DT14" s="2">
        <f t="shared" si="1"/>
        <v>118</v>
      </c>
      <c r="DU14" s="2">
        <f t="shared" si="1"/>
        <v>119</v>
      </c>
      <c r="DV14" s="2">
        <f t="shared" si="1"/>
        <v>120</v>
      </c>
      <c r="DW14" s="2">
        <f t="shared" si="1"/>
        <v>121</v>
      </c>
      <c r="DX14" s="2">
        <f t="shared" si="1"/>
        <v>122</v>
      </c>
      <c r="DY14" s="2">
        <f t="shared" si="1"/>
        <v>123</v>
      </c>
      <c r="DZ14" s="2">
        <f t="shared" si="1"/>
        <v>124</v>
      </c>
      <c r="EA14" s="2">
        <f t="shared" si="1"/>
        <v>125</v>
      </c>
      <c r="EB14" s="2">
        <f t="shared" si="1"/>
        <v>126</v>
      </c>
      <c r="EC14" s="2">
        <f t="shared" si="1"/>
        <v>127</v>
      </c>
      <c r="ED14" s="2">
        <f t="shared" si="1"/>
        <v>128</v>
      </c>
      <c r="EE14" s="2">
        <f t="shared" si="1"/>
        <v>129</v>
      </c>
      <c r="EF14" s="2">
        <f t="shared" si="1"/>
        <v>130</v>
      </c>
      <c r="EG14" s="2">
        <f aca="true" t="shared" si="2" ref="EG14:GR14">1+EF14</f>
        <v>131</v>
      </c>
      <c r="EH14" s="2">
        <f t="shared" si="2"/>
        <v>132</v>
      </c>
      <c r="EI14" s="2">
        <f t="shared" si="2"/>
        <v>133</v>
      </c>
      <c r="EJ14" s="2">
        <f t="shared" si="2"/>
        <v>134</v>
      </c>
      <c r="EK14" s="2">
        <f t="shared" si="2"/>
        <v>135</v>
      </c>
      <c r="EL14" s="2">
        <f t="shared" si="2"/>
        <v>136</v>
      </c>
      <c r="EM14" s="2">
        <f t="shared" si="2"/>
        <v>137</v>
      </c>
      <c r="EN14" s="2">
        <f t="shared" si="2"/>
        <v>138</v>
      </c>
      <c r="EO14" s="2">
        <f t="shared" si="2"/>
        <v>139</v>
      </c>
      <c r="EP14" s="2">
        <f t="shared" si="2"/>
        <v>140</v>
      </c>
      <c r="EQ14" s="2">
        <f t="shared" si="2"/>
        <v>141</v>
      </c>
      <c r="ER14" s="2">
        <f t="shared" si="2"/>
        <v>142</v>
      </c>
      <c r="ES14" s="2">
        <f t="shared" si="2"/>
        <v>143</v>
      </c>
      <c r="ET14" s="2">
        <f t="shared" si="2"/>
        <v>144</v>
      </c>
      <c r="EU14" s="2">
        <f t="shared" si="2"/>
        <v>145</v>
      </c>
      <c r="EV14" s="2">
        <f t="shared" si="2"/>
        <v>146</v>
      </c>
      <c r="EW14" s="2">
        <f t="shared" si="2"/>
        <v>147</v>
      </c>
      <c r="EX14" s="2">
        <f t="shared" si="2"/>
        <v>148</v>
      </c>
      <c r="EY14" s="2">
        <f t="shared" si="2"/>
        <v>149</v>
      </c>
      <c r="EZ14" s="2">
        <f t="shared" si="2"/>
        <v>150</v>
      </c>
      <c r="FA14" s="2">
        <f t="shared" si="2"/>
        <v>151</v>
      </c>
      <c r="FB14" s="2">
        <f t="shared" si="2"/>
        <v>152</v>
      </c>
      <c r="FC14" s="2">
        <f t="shared" si="2"/>
        <v>153</v>
      </c>
      <c r="FD14" s="2">
        <f t="shared" si="2"/>
        <v>154</v>
      </c>
      <c r="FE14" s="2">
        <f t="shared" si="2"/>
        <v>155</v>
      </c>
      <c r="FF14" s="2">
        <f t="shared" si="2"/>
        <v>156</v>
      </c>
      <c r="FG14" s="2">
        <f t="shared" si="2"/>
        <v>157</v>
      </c>
      <c r="FH14" s="2">
        <f t="shared" si="2"/>
        <v>158</v>
      </c>
      <c r="FI14" s="2">
        <f t="shared" si="2"/>
        <v>159</v>
      </c>
      <c r="FJ14" s="2">
        <f t="shared" si="2"/>
        <v>160</v>
      </c>
      <c r="FK14" s="2">
        <f t="shared" si="2"/>
        <v>161</v>
      </c>
      <c r="FL14" s="2">
        <f t="shared" si="2"/>
        <v>162</v>
      </c>
      <c r="FM14" s="2">
        <f t="shared" si="2"/>
        <v>163</v>
      </c>
      <c r="FN14" s="2">
        <f t="shared" si="2"/>
        <v>164</v>
      </c>
      <c r="FO14" s="2">
        <f t="shared" si="2"/>
        <v>165</v>
      </c>
      <c r="FP14" s="2">
        <f t="shared" si="2"/>
        <v>166</v>
      </c>
      <c r="FQ14" s="2">
        <f t="shared" si="2"/>
        <v>167</v>
      </c>
      <c r="FR14" s="2">
        <f t="shared" si="2"/>
        <v>168</v>
      </c>
      <c r="FS14" s="2">
        <f t="shared" si="2"/>
        <v>169</v>
      </c>
      <c r="FT14" s="2">
        <f t="shared" si="2"/>
        <v>170</v>
      </c>
      <c r="FU14" s="2">
        <f t="shared" si="2"/>
        <v>171</v>
      </c>
      <c r="FV14" s="2">
        <f t="shared" si="2"/>
        <v>172</v>
      </c>
      <c r="FW14" s="2">
        <f t="shared" si="2"/>
        <v>173</v>
      </c>
      <c r="FX14" s="2">
        <f t="shared" si="2"/>
        <v>174</v>
      </c>
      <c r="FY14" s="2">
        <f t="shared" si="2"/>
        <v>175</v>
      </c>
      <c r="FZ14" s="2">
        <f t="shared" si="2"/>
        <v>176</v>
      </c>
      <c r="GA14" s="2">
        <f t="shared" si="2"/>
        <v>177</v>
      </c>
      <c r="GB14" s="2">
        <f t="shared" si="2"/>
        <v>178</v>
      </c>
      <c r="GC14" s="2">
        <f t="shared" si="2"/>
        <v>179</v>
      </c>
      <c r="GD14" s="2">
        <f t="shared" si="2"/>
        <v>180</v>
      </c>
      <c r="GE14" s="2">
        <f t="shared" si="2"/>
        <v>181</v>
      </c>
      <c r="GF14" s="2">
        <f t="shared" si="2"/>
        <v>182</v>
      </c>
      <c r="GG14" s="2">
        <f t="shared" si="2"/>
        <v>183</v>
      </c>
      <c r="GH14" s="2">
        <f t="shared" si="2"/>
        <v>184</v>
      </c>
      <c r="GI14" s="2">
        <f t="shared" si="2"/>
        <v>185</v>
      </c>
      <c r="GJ14" s="2">
        <f t="shared" si="2"/>
        <v>186</v>
      </c>
      <c r="GK14" s="2">
        <f t="shared" si="2"/>
        <v>187</v>
      </c>
      <c r="GL14" s="2">
        <f t="shared" si="2"/>
        <v>188</v>
      </c>
      <c r="GM14" s="2">
        <f t="shared" si="2"/>
        <v>189</v>
      </c>
      <c r="GN14" s="2">
        <f t="shared" si="2"/>
        <v>190</v>
      </c>
      <c r="GO14" s="2">
        <f t="shared" si="2"/>
        <v>191</v>
      </c>
      <c r="GP14" s="2">
        <f t="shared" si="2"/>
        <v>192</v>
      </c>
      <c r="GQ14" s="2">
        <f t="shared" si="2"/>
        <v>193</v>
      </c>
      <c r="GR14" s="2">
        <f t="shared" si="2"/>
        <v>194</v>
      </c>
      <c r="GS14" s="2">
        <f aca="true" t="shared" si="3" ref="GS14:HO14">1+GR14</f>
        <v>195</v>
      </c>
      <c r="GT14" s="2">
        <f t="shared" si="3"/>
        <v>196</v>
      </c>
      <c r="GU14" s="2">
        <f t="shared" si="3"/>
        <v>197</v>
      </c>
      <c r="GV14" s="2">
        <f t="shared" si="3"/>
        <v>198</v>
      </c>
      <c r="GW14" s="2">
        <f t="shared" si="3"/>
        <v>199</v>
      </c>
      <c r="GX14" s="2">
        <f t="shared" si="3"/>
        <v>200</v>
      </c>
      <c r="GY14" s="2">
        <f t="shared" si="3"/>
        <v>201</v>
      </c>
      <c r="GZ14" s="2">
        <f t="shared" si="3"/>
        <v>202</v>
      </c>
      <c r="HA14" s="2">
        <f t="shared" si="3"/>
        <v>203</v>
      </c>
      <c r="HB14" s="2">
        <f t="shared" si="3"/>
        <v>204</v>
      </c>
      <c r="HC14" s="2">
        <f t="shared" si="3"/>
        <v>205</v>
      </c>
      <c r="HD14" s="2">
        <f t="shared" si="3"/>
        <v>206</v>
      </c>
      <c r="HE14" s="2">
        <f t="shared" si="3"/>
        <v>207</v>
      </c>
      <c r="HF14" s="2">
        <f t="shared" si="3"/>
        <v>208</v>
      </c>
      <c r="HG14" s="2">
        <f t="shared" si="3"/>
        <v>209</v>
      </c>
      <c r="HH14" s="2">
        <f t="shared" si="3"/>
        <v>210</v>
      </c>
      <c r="HI14" s="2">
        <f t="shared" si="3"/>
        <v>211</v>
      </c>
      <c r="HJ14" s="2">
        <f t="shared" si="3"/>
        <v>212</v>
      </c>
      <c r="HK14" s="2">
        <f t="shared" si="3"/>
        <v>213</v>
      </c>
      <c r="HL14" s="2">
        <f t="shared" si="3"/>
        <v>214</v>
      </c>
      <c r="HM14" s="2">
        <f t="shared" si="3"/>
        <v>215</v>
      </c>
      <c r="HN14" s="2">
        <f t="shared" si="3"/>
        <v>216</v>
      </c>
      <c r="HO14" s="2">
        <f t="shared" si="3"/>
        <v>217</v>
      </c>
    </row>
    <row r="15" spans="7:79" ht="6" customHeight="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row>
    <row r="16" spans="3:223" ht="12.75" customHeight="1">
      <c r="C16" s="17"/>
      <c r="D16" s="127" t="s">
        <v>15</v>
      </c>
      <c r="E16" s="127"/>
      <c r="F16" s="127"/>
      <c r="G16" s="8">
        <v>0</v>
      </c>
      <c r="H16" s="8">
        <f>360/$C$9</f>
        <v>3.3333333333333335</v>
      </c>
      <c r="I16" s="8">
        <f aca="true" t="shared" si="4" ref="I16:BT16">H16+(360/$C$9)</f>
        <v>6.666666666666667</v>
      </c>
      <c r="J16" s="8">
        <f t="shared" si="4"/>
        <v>10</v>
      </c>
      <c r="K16" s="8">
        <f t="shared" si="4"/>
        <v>13.333333333333334</v>
      </c>
      <c r="L16" s="8">
        <f t="shared" si="4"/>
        <v>16.666666666666668</v>
      </c>
      <c r="M16" s="8">
        <f t="shared" si="4"/>
        <v>20</v>
      </c>
      <c r="N16" s="8">
        <f t="shared" si="4"/>
        <v>23.333333333333332</v>
      </c>
      <c r="O16" s="8">
        <f t="shared" si="4"/>
        <v>26.666666666666664</v>
      </c>
      <c r="P16" s="8">
        <f t="shared" si="4"/>
        <v>29.999999999999996</v>
      </c>
      <c r="Q16" s="8">
        <f t="shared" si="4"/>
        <v>33.33333333333333</v>
      </c>
      <c r="R16" s="8">
        <f t="shared" si="4"/>
        <v>36.666666666666664</v>
      </c>
      <c r="S16" s="8">
        <f t="shared" si="4"/>
        <v>40</v>
      </c>
      <c r="T16" s="8">
        <f t="shared" si="4"/>
        <v>43.333333333333336</v>
      </c>
      <c r="U16" s="8">
        <f t="shared" si="4"/>
        <v>46.66666666666667</v>
      </c>
      <c r="V16" s="8">
        <f t="shared" si="4"/>
        <v>50.00000000000001</v>
      </c>
      <c r="W16" s="8">
        <f t="shared" si="4"/>
        <v>53.33333333333334</v>
      </c>
      <c r="X16" s="8">
        <f t="shared" si="4"/>
        <v>56.66666666666668</v>
      </c>
      <c r="Y16" s="8">
        <f t="shared" si="4"/>
        <v>60.000000000000014</v>
      </c>
      <c r="Z16" s="8">
        <f t="shared" si="4"/>
        <v>63.33333333333335</v>
      </c>
      <c r="AA16" s="8">
        <f t="shared" si="4"/>
        <v>66.66666666666669</v>
      </c>
      <c r="AB16" s="8">
        <f t="shared" si="4"/>
        <v>70.00000000000001</v>
      </c>
      <c r="AC16" s="8">
        <f t="shared" si="4"/>
        <v>73.33333333333334</v>
      </c>
      <c r="AD16" s="8">
        <f t="shared" si="4"/>
        <v>76.66666666666667</v>
      </c>
      <c r="AE16" s="8">
        <f t="shared" si="4"/>
        <v>80</v>
      </c>
      <c r="AF16" s="8">
        <f t="shared" si="4"/>
        <v>83.33333333333333</v>
      </c>
      <c r="AG16" s="8">
        <f t="shared" si="4"/>
        <v>86.66666666666666</v>
      </c>
      <c r="AH16" s="8">
        <f t="shared" si="4"/>
        <v>89.99999999999999</v>
      </c>
      <c r="AI16" s="8">
        <f t="shared" si="4"/>
        <v>93.33333333333331</v>
      </c>
      <c r="AJ16" s="8">
        <f t="shared" si="4"/>
        <v>96.66666666666664</v>
      </c>
      <c r="AK16" s="8">
        <f t="shared" si="4"/>
        <v>99.99999999999997</v>
      </c>
      <c r="AL16" s="8">
        <f t="shared" si="4"/>
        <v>103.3333333333333</v>
      </c>
      <c r="AM16" s="8">
        <f t="shared" si="4"/>
        <v>106.66666666666663</v>
      </c>
      <c r="AN16" s="8">
        <f t="shared" si="4"/>
        <v>109.99999999999996</v>
      </c>
      <c r="AO16" s="8">
        <f t="shared" si="4"/>
        <v>113.33333333333329</v>
      </c>
      <c r="AP16" s="8">
        <f t="shared" si="4"/>
        <v>116.66666666666661</v>
      </c>
      <c r="AQ16" s="8">
        <f t="shared" si="4"/>
        <v>119.99999999999994</v>
      </c>
      <c r="AR16" s="8">
        <f t="shared" si="4"/>
        <v>123.33333333333327</v>
      </c>
      <c r="AS16" s="8">
        <f t="shared" si="4"/>
        <v>126.6666666666666</v>
      </c>
      <c r="AT16" s="8">
        <f t="shared" si="4"/>
        <v>129.99999999999994</v>
      </c>
      <c r="AU16" s="8">
        <f t="shared" si="4"/>
        <v>133.3333333333333</v>
      </c>
      <c r="AV16" s="8">
        <f t="shared" si="4"/>
        <v>136.66666666666663</v>
      </c>
      <c r="AW16" s="8">
        <f t="shared" si="4"/>
        <v>139.99999999999997</v>
      </c>
      <c r="AX16" s="8">
        <f t="shared" si="4"/>
        <v>143.33333333333331</v>
      </c>
      <c r="AY16" s="8">
        <f t="shared" si="4"/>
        <v>146.66666666666666</v>
      </c>
      <c r="AZ16" s="8">
        <f t="shared" si="4"/>
        <v>150</v>
      </c>
      <c r="BA16" s="8">
        <f t="shared" si="4"/>
        <v>153.33333333333334</v>
      </c>
      <c r="BB16" s="8">
        <f t="shared" si="4"/>
        <v>156.66666666666669</v>
      </c>
      <c r="BC16" s="8">
        <f t="shared" si="4"/>
        <v>160.00000000000003</v>
      </c>
      <c r="BD16" s="8">
        <f t="shared" si="4"/>
        <v>163.33333333333337</v>
      </c>
      <c r="BE16" s="8">
        <f t="shared" si="4"/>
        <v>166.6666666666667</v>
      </c>
      <c r="BF16" s="8">
        <f t="shared" si="4"/>
        <v>170.00000000000006</v>
      </c>
      <c r="BG16" s="8">
        <f t="shared" si="4"/>
        <v>173.3333333333334</v>
      </c>
      <c r="BH16" s="8">
        <f t="shared" si="4"/>
        <v>176.66666666666674</v>
      </c>
      <c r="BI16" s="8">
        <f t="shared" si="4"/>
        <v>180.00000000000009</v>
      </c>
      <c r="BJ16" s="8">
        <f t="shared" si="4"/>
        <v>183.33333333333343</v>
      </c>
      <c r="BK16" s="8">
        <f t="shared" si="4"/>
        <v>186.66666666666677</v>
      </c>
      <c r="BL16" s="8">
        <f t="shared" si="4"/>
        <v>190.0000000000001</v>
      </c>
      <c r="BM16" s="8">
        <f t="shared" si="4"/>
        <v>193.33333333333346</v>
      </c>
      <c r="BN16" s="8">
        <f t="shared" si="4"/>
        <v>196.6666666666668</v>
      </c>
      <c r="BO16" s="8">
        <f t="shared" si="4"/>
        <v>200.00000000000014</v>
      </c>
      <c r="BP16" s="8">
        <f t="shared" si="4"/>
        <v>203.33333333333348</v>
      </c>
      <c r="BQ16" s="8">
        <f t="shared" si="4"/>
        <v>206.66666666666683</v>
      </c>
      <c r="BR16" s="8">
        <f t="shared" si="4"/>
        <v>210.00000000000017</v>
      </c>
      <c r="BS16" s="8">
        <f t="shared" si="4"/>
        <v>213.3333333333335</v>
      </c>
      <c r="BT16" s="8">
        <f t="shared" si="4"/>
        <v>216.66666666666686</v>
      </c>
      <c r="BU16" s="8">
        <f aca="true" t="shared" si="5" ref="BU16:EF16">BT16+(360/$C$9)</f>
        <v>220.0000000000002</v>
      </c>
      <c r="BV16" s="8">
        <f t="shared" si="5"/>
        <v>223.33333333333354</v>
      </c>
      <c r="BW16" s="8">
        <f t="shared" si="5"/>
        <v>226.66666666666688</v>
      </c>
      <c r="BX16" s="8">
        <f t="shared" si="5"/>
        <v>230.00000000000023</v>
      </c>
      <c r="BY16" s="8">
        <f t="shared" si="5"/>
        <v>233.33333333333357</v>
      </c>
      <c r="BZ16" s="8">
        <f t="shared" si="5"/>
        <v>236.6666666666669</v>
      </c>
      <c r="CA16" s="8">
        <f t="shared" si="5"/>
        <v>240.00000000000026</v>
      </c>
      <c r="CB16" s="8">
        <f t="shared" si="5"/>
        <v>243.3333333333336</v>
      </c>
      <c r="CC16" s="8">
        <f t="shared" si="5"/>
        <v>246.66666666666694</v>
      </c>
      <c r="CD16" s="8">
        <f t="shared" si="5"/>
        <v>250.00000000000028</v>
      </c>
      <c r="CE16" s="8">
        <f t="shared" si="5"/>
        <v>253.33333333333363</v>
      </c>
      <c r="CF16" s="8">
        <f t="shared" si="5"/>
        <v>256.66666666666697</v>
      </c>
      <c r="CG16" s="8">
        <f t="shared" si="5"/>
        <v>260.0000000000003</v>
      </c>
      <c r="CH16" s="8">
        <f t="shared" si="5"/>
        <v>263.3333333333336</v>
      </c>
      <c r="CI16" s="8">
        <f t="shared" si="5"/>
        <v>266.6666666666669</v>
      </c>
      <c r="CJ16" s="8">
        <f t="shared" si="5"/>
        <v>270.0000000000002</v>
      </c>
      <c r="CK16" s="8">
        <f t="shared" si="5"/>
        <v>273.33333333333354</v>
      </c>
      <c r="CL16" s="8">
        <f t="shared" si="5"/>
        <v>276.66666666666686</v>
      </c>
      <c r="CM16" s="8">
        <f t="shared" si="5"/>
        <v>280.00000000000017</v>
      </c>
      <c r="CN16" s="8">
        <f t="shared" si="5"/>
        <v>283.3333333333335</v>
      </c>
      <c r="CO16" s="8">
        <f t="shared" si="5"/>
        <v>286.6666666666668</v>
      </c>
      <c r="CP16" s="8">
        <f t="shared" si="5"/>
        <v>290.0000000000001</v>
      </c>
      <c r="CQ16" s="8">
        <f t="shared" si="5"/>
        <v>293.3333333333334</v>
      </c>
      <c r="CR16" s="8">
        <f t="shared" si="5"/>
        <v>296.66666666666674</v>
      </c>
      <c r="CS16" s="8">
        <f t="shared" si="5"/>
        <v>300.00000000000006</v>
      </c>
      <c r="CT16" s="8">
        <f t="shared" si="5"/>
        <v>303.33333333333337</v>
      </c>
      <c r="CU16" s="8">
        <f t="shared" si="5"/>
        <v>306.6666666666667</v>
      </c>
      <c r="CV16" s="8">
        <f t="shared" si="5"/>
        <v>310</v>
      </c>
      <c r="CW16" s="8">
        <f t="shared" si="5"/>
        <v>313.3333333333333</v>
      </c>
      <c r="CX16" s="8">
        <f t="shared" si="5"/>
        <v>316.66666666666663</v>
      </c>
      <c r="CY16" s="8">
        <f t="shared" si="5"/>
        <v>319.99999999999994</v>
      </c>
      <c r="CZ16" s="8">
        <f t="shared" si="5"/>
        <v>323.33333333333326</v>
      </c>
      <c r="DA16" s="8">
        <f t="shared" si="5"/>
        <v>326.6666666666666</v>
      </c>
      <c r="DB16" s="8">
        <f t="shared" si="5"/>
        <v>329.9999999999999</v>
      </c>
      <c r="DC16" s="8">
        <f t="shared" si="5"/>
        <v>333.3333333333332</v>
      </c>
      <c r="DD16" s="8">
        <f t="shared" si="5"/>
        <v>336.6666666666665</v>
      </c>
      <c r="DE16" s="8">
        <f t="shared" si="5"/>
        <v>339.99999999999983</v>
      </c>
      <c r="DF16" s="8">
        <f t="shared" si="5"/>
        <v>343.33333333333314</v>
      </c>
      <c r="DG16" s="8">
        <f t="shared" si="5"/>
        <v>346.66666666666646</v>
      </c>
      <c r="DH16" s="8">
        <f t="shared" si="5"/>
        <v>349.9999999999998</v>
      </c>
      <c r="DI16" s="8">
        <f t="shared" si="5"/>
        <v>353.3333333333331</v>
      </c>
      <c r="DJ16" s="8">
        <f t="shared" si="5"/>
        <v>356.6666666666664</v>
      </c>
      <c r="DK16" s="8">
        <f t="shared" si="5"/>
        <v>359.9999999999997</v>
      </c>
      <c r="DL16" s="8">
        <f t="shared" si="5"/>
        <v>363.33333333333303</v>
      </c>
      <c r="DM16" s="8">
        <f t="shared" si="5"/>
        <v>366.66666666666634</v>
      </c>
      <c r="DN16" s="8">
        <f t="shared" si="5"/>
        <v>369.99999999999966</v>
      </c>
      <c r="DO16" s="8">
        <f t="shared" si="5"/>
        <v>373.333333333333</v>
      </c>
      <c r="DP16" s="8">
        <f t="shared" si="5"/>
        <v>376.6666666666663</v>
      </c>
      <c r="DQ16" s="8">
        <f t="shared" si="5"/>
        <v>379.9999999999996</v>
      </c>
      <c r="DR16" s="8">
        <f t="shared" si="5"/>
        <v>383.3333333333329</v>
      </c>
      <c r="DS16" s="8">
        <f t="shared" si="5"/>
        <v>386.66666666666623</v>
      </c>
      <c r="DT16" s="8">
        <f t="shared" si="5"/>
        <v>389.99999999999955</v>
      </c>
      <c r="DU16" s="8">
        <f t="shared" si="5"/>
        <v>393.33333333333286</v>
      </c>
      <c r="DV16" s="8">
        <f t="shared" si="5"/>
        <v>396.6666666666662</v>
      </c>
      <c r="DW16" s="8">
        <f t="shared" si="5"/>
        <v>399.9999999999995</v>
      </c>
      <c r="DX16" s="8">
        <f t="shared" si="5"/>
        <v>403.3333333333328</v>
      </c>
      <c r="DY16" s="8">
        <f t="shared" si="5"/>
        <v>406.6666666666661</v>
      </c>
      <c r="DZ16" s="8">
        <f t="shared" si="5"/>
        <v>409.99999999999943</v>
      </c>
      <c r="EA16" s="8">
        <f t="shared" si="5"/>
        <v>413.33333333333275</v>
      </c>
      <c r="EB16" s="8">
        <f t="shared" si="5"/>
        <v>416.66666666666606</v>
      </c>
      <c r="EC16" s="8">
        <f t="shared" si="5"/>
        <v>419.9999999999994</v>
      </c>
      <c r="ED16" s="8">
        <f t="shared" si="5"/>
        <v>423.3333333333327</v>
      </c>
      <c r="EE16" s="8">
        <f t="shared" si="5"/>
        <v>426.666666666666</v>
      </c>
      <c r="EF16" s="8">
        <f t="shared" si="5"/>
        <v>429.9999999999993</v>
      </c>
      <c r="EG16" s="8">
        <f aca="true" t="shared" si="6" ref="EG16:GR16">EF16+(360/$C$9)</f>
        <v>433.33333333333263</v>
      </c>
      <c r="EH16" s="8">
        <f t="shared" si="6"/>
        <v>436.66666666666595</v>
      </c>
      <c r="EI16" s="8">
        <f t="shared" si="6"/>
        <v>439.99999999999926</v>
      </c>
      <c r="EJ16" s="8">
        <f t="shared" si="6"/>
        <v>443.3333333333326</v>
      </c>
      <c r="EK16" s="8">
        <f t="shared" si="6"/>
        <v>446.6666666666659</v>
      </c>
      <c r="EL16" s="8">
        <f t="shared" si="6"/>
        <v>449.9999999999992</v>
      </c>
      <c r="EM16" s="8">
        <f t="shared" si="6"/>
        <v>453.3333333333325</v>
      </c>
      <c r="EN16" s="8">
        <f t="shared" si="6"/>
        <v>456.66666666666583</v>
      </c>
      <c r="EO16" s="8">
        <f t="shared" si="6"/>
        <v>459.99999999999915</v>
      </c>
      <c r="EP16" s="8">
        <f t="shared" si="6"/>
        <v>463.33333333333246</v>
      </c>
      <c r="EQ16" s="8">
        <f t="shared" si="6"/>
        <v>466.6666666666658</v>
      </c>
      <c r="ER16" s="8">
        <f t="shared" si="6"/>
        <v>469.9999999999991</v>
      </c>
      <c r="ES16" s="8">
        <f t="shared" si="6"/>
        <v>473.3333333333324</v>
      </c>
      <c r="ET16" s="8">
        <f t="shared" si="6"/>
        <v>476.6666666666657</v>
      </c>
      <c r="EU16" s="8">
        <f t="shared" si="6"/>
        <v>479.99999999999903</v>
      </c>
      <c r="EV16" s="8">
        <f t="shared" si="6"/>
        <v>483.33333333333235</v>
      </c>
      <c r="EW16" s="8">
        <f t="shared" si="6"/>
        <v>486.66666666666566</v>
      </c>
      <c r="EX16" s="8">
        <f t="shared" si="6"/>
        <v>489.999999999999</v>
      </c>
      <c r="EY16" s="8">
        <f t="shared" si="6"/>
        <v>493.3333333333323</v>
      </c>
      <c r="EZ16" s="8">
        <f t="shared" si="6"/>
        <v>496.6666666666656</v>
      </c>
      <c r="FA16" s="8">
        <f t="shared" si="6"/>
        <v>499.9999999999989</v>
      </c>
      <c r="FB16" s="8">
        <f t="shared" si="6"/>
        <v>503.33333333333223</v>
      </c>
      <c r="FC16" s="8">
        <f t="shared" si="6"/>
        <v>506.66666666666555</v>
      </c>
      <c r="FD16" s="8">
        <f t="shared" si="6"/>
        <v>509.99999999999886</v>
      </c>
      <c r="FE16" s="8">
        <f t="shared" si="6"/>
        <v>513.3333333333322</v>
      </c>
      <c r="FF16" s="8">
        <f t="shared" si="6"/>
        <v>516.6666666666656</v>
      </c>
      <c r="FG16" s="8">
        <f t="shared" si="6"/>
        <v>519.999999999999</v>
      </c>
      <c r="FH16" s="8">
        <f t="shared" si="6"/>
        <v>523.3333333333323</v>
      </c>
      <c r="FI16" s="8">
        <f t="shared" si="6"/>
        <v>526.6666666666657</v>
      </c>
      <c r="FJ16" s="8">
        <f t="shared" si="6"/>
        <v>529.9999999999991</v>
      </c>
      <c r="FK16" s="8">
        <f t="shared" si="6"/>
        <v>533.3333333333325</v>
      </c>
      <c r="FL16" s="8">
        <f t="shared" si="6"/>
        <v>536.6666666666658</v>
      </c>
      <c r="FM16" s="8">
        <f t="shared" si="6"/>
        <v>539.9999999999992</v>
      </c>
      <c r="FN16" s="8">
        <f t="shared" si="6"/>
        <v>543.3333333333326</v>
      </c>
      <c r="FO16" s="8">
        <f t="shared" si="6"/>
        <v>546.666666666666</v>
      </c>
      <c r="FP16" s="8">
        <f t="shared" si="6"/>
        <v>549.9999999999993</v>
      </c>
      <c r="FQ16" s="8">
        <f t="shared" si="6"/>
        <v>553.3333333333327</v>
      </c>
      <c r="FR16" s="8">
        <f t="shared" si="6"/>
        <v>556.6666666666661</v>
      </c>
      <c r="FS16" s="8">
        <f t="shared" si="6"/>
        <v>559.9999999999994</v>
      </c>
      <c r="FT16" s="8">
        <f t="shared" si="6"/>
        <v>563.3333333333328</v>
      </c>
      <c r="FU16" s="8">
        <f t="shared" si="6"/>
        <v>566.6666666666662</v>
      </c>
      <c r="FV16" s="8">
        <f t="shared" si="6"/>
        <v>569.9999999999995</v>
      </c>
      <c r="FW16" s="8">
        <f t="shared" si="6"/>
        <v>573.3333333333329</v>
      </c>
      <c r="FX16" s="8">
        <f t="shared" si="6"/>
        <v>576.6666666666663</v>
      </c>
      <c r="FY16" s="8">
        <f t="shared" si="6"/>
        <v>579.9999999999997</v>
      </c>
      <c r="FZ16" s="8">
        <f t="shared" si="6"/>
        <v>583.333333333333</v>
      </c>
      <c r="GA16" s="8">
        <f t="shared" si="6"/>
        <v>586.6666666666664</v>
      </c>
      <c r="GB16" s="8">
        <f t="shared" si="6"/>
        <v>589.9999999999998</v>
      </c>
      <c r="GC16" s="8">
        <f t="shared" si="6"/>
        <v>593.3333333333331</v>
      </c>
      <c r="GD16" s="8">
        <f t="shared" si="6"/>
        <v>596.6666666666665</v>
      </c>
      <c r="GE16" s="8">
        <f t="shared" si="6"/>
        <v>599.9999999999999</v>
      </c>
      <c r="GF16" s="8">
        <f t="shared" si="6"/>
        <v>603.3333333333333</v>
      </c>
      <c r="GG16" s="8">
        <f t="shared" si="6"/>
        <v>606.6666666666666</v>
      </c>
      <c r="GH16" s="8">
        <f t="shared" si="6"/>
        <v>610</v>
      </c>
      <c r="GI16" s="8">
        <f t="shared" si="6"/>
        <v>613.3333333333334</v>
      </c>
      <c r="GJ16" s="8">
        <f t="shared" si="6"/>
        <v>616.6666666666667</v>
      </c>
      <c r="GK16" s="8">
        <f t="shared" si="6"/>
        <v>620.0000000000001</v>
      </c>
      <c r="GL16" s="8">
        <f t="shared" si="6"/>
        <v>623.3333333333335</v>
      </c>
      <c r="GM16" s="8">
        <f t="shared" si="6"/>
        <v>626.6666666666669</v>
      </c>
      <c r="GN16" s="8">
        <f t="shared" si="6"/>
        <v>630.0000000000002</v>
      </c>
      <c r="GO16" s="8">
        <f t="shared" si="6"/>
        <v>633.3333333333336</v>
      </c>
      <c r="GP16" s="8">
        <f t="shared" si="6"/>
        <v>636.666666666667</v>
      </c>
      <c r="GQ16" s="8">
        <f t="shared" si="6"/>
        <v>640.0000000000003</v>
      </c>
      <c r="GR16" s="8">
        <f t="shared" si="6"/>
        <v>643.3333333333337</v>
      </c>
      <c r="GS16" s="8">
        <f aca="true" t="shared" si="7" ref="GS16:HO16">GR16+(360/$C$9)</f>
        <v>646.6666666666671</v>
      </c>
      <c r="GT16" s="8">
        <f t="shared" si="7"/>
        <v>650.0000000000005</v>
      </c>
      <c r="GU16" s="8">
        <f t="shared" si="7"/>
        <v>653.3333333333338</v>
      </c>
      <c r="GV16" s="8">
        <f t="shared" si="7"/>
        <v>656.6666666666672</v>
      </c>
      <c r="GW16" s="8">
        <f t="shared" si="7"/>
        <v>660.0000000000006</v>
      </c>
      <c r="GX16" s="8">
        <f t="shared" si="7"/>
        <v>663.3333333333339</v>
      </c>
      <c r="GY16" s="8">
        <f t="shared" si="7"/>
        <v>666.6666666666673</v>
      </c>
      <c r="GZ16" s="8">
        <f t="shared" si="7"/>
        <v>670.0000000000007</v>
      </c>
      <c r="HA16" s="8">
        <f t="shared" si="7"/>
        <v>673.333333333334</v>
      </c>
      <c r="HB16" s="8">
        <f t="shared" si="7"/>
        <v>676.6666666666674</v>
      </c>
      <c r="HC16" s="8">
        <f t="shared" si="7"/>
        <v>680.0000000000008</v>
      </c>
      <c r="HD16" s="8">
        <f t="shared" si="7"/>
        <v>683.3333333333342</v>
      </c>
      <c r="HE16" s="8">
        <f t="shared" si="7"/>
        <v>686.6666666666675</v>
      </c>
      <c r="HF16" s="8">
        <f t="shared" si="7"/>
        <v>690.0000000000009</v>
      </c>
      <c r="HG16" s="8">
        <f t="shared" si="7"/>
        <v>693.3333333333343</v>
      </c>
      <c r="HH16" s="8">
        <f t="shared" si="7"/>
        <v>696.6666666666677</v>
      </c>
      <c r="HI16" s="8">
        <f t="shared" si="7"/>
        <v>700.000000000001</v>
      </c>
      <c r="HJ16" s="8">
        <f t="shared" si="7"/>
        <v>703.3333333333344</v>
      </c>
      <c r="HK16" s="8">
        <f t="shared" si="7"/>
        <v>706.6666666666678</v>
      </c>
      <c r="HL16" s="8">
        <f t="shared" si="7"/>
        <v>710.0000000000011</v>
      </c>
      <c r="HM16" s="8">
        <f t="shared" si="7"/>
        <v>713.3333333333345</v>
      </c>
      <c r="HN16" s="8">
        <f t="shared" si="7"/>
        <v>716.6666666666679</v>
      </c>
      <c r="HO16" s="8">
        <f t="shared" si="7"/>
        <v>720.0000000000013</v>
      </c>
    </row>
    <row r="17" spans="4:223" ht="12.75" customHeight="1">
      <c r="D17" s="126" t="s">
        <v>16</v>
      </c>
      <c r="E17" s="126"/>
      <c r="F17" s="126"/>
      <c r="G17" s="8">
        <f>0+G37</f>
        <v>0</v>
      </c>
      <c r="H17" s="8">
        <f>(360/$C$9*$F$29)+G37</f>
        <v>10</v>
      </c>
      <c r="I17" s="8">
        <f aca="true" t="shared" si="8" ref="I17:BT17">H17+(360/$C$9*$F$29)</f>
        <v>20</v>
      </c>
      <c r="J17" s="8">
        <f t="shared" si="8"/>
        <v>30</v>
      </c>
      <c r="K17" s="8">
        <f t="shared" si="8"/>
        <v>40</v>
      </c>
      <c r="L17" s="8">
        <f t="shared" si="8"/>
        <v>50</v>
      </c>
      <c r="M17" s="8">
        <f t="shared" si="8"/>
        <v>60</v>
      </c>
      <c r="N17" s="8">
        <f t="shared" si="8"/>
        <v>70</v>
      </c>
      <c r="O17" s="8">
        <f t="shared" si="8"/>
        <v>80</v>
      </c>
      <c r="P17" s="8">
        <f t="shared" si="8"/>
        <v>90</v>
      </c>
      <c r="Q17" s="8">
        <f t="shared" si="8"/>
        <v>100</v>
      </c>
      <c r="R17" s="8">
        <f t="shared" si="8"/>
        <v>110</v>
      </c>
      <c r="S17" s="8">
        <f t="shared" si="8"/>
        <v>120</v>
      </c>
      <c r="T17" s="8">
        <f t="shared" si="8"/>
        <v>130</v>
      </c>
      <c r="U17" s="8">
        <f t="shared" si="8"/>
        <v>140</v>
      </c>
      <c r="V17" s="8">
        <f t="shared" si="8"/>
        <v>150</v>
      </c>
      <c r="W17" s="8">
        <f t="shared" si="8"/>
        <v>160</v>
      </c>
      <c r="X17" s="8">
        <f t="shared" si="8"/>
        <v>170</v>
      </c>
      <c r="Y17" s="8">
        <f t="shared" si="8"/>
        <v>180</v>
      </c>
      <c r="Z17" s="8">
        <f t="shared" si="8"/>
        <v>190</v>
      </c>
      <c r="AA17" s="8">
        <f t="shared" si="8"/>
        <v>200</v>
      </c>
      <c r="AB17" s="8">
        <f t="shared" si="8"/>
        <v>210</v>
      </c>
      <c r="AC17" s="8">
        <f t="shared" si="8"/>
        <v>220</v>
      </c>
      <c r="AD17" s="8">
        <f t="shared" si="8"/>
        <v>230</v>
      </c>
      <c r="AE17" s="8">
        <f t="shared" si="8"/>
        <v>240</v>
      </c>
      <c r="AF17" s="8">
        <f t="shared" si="8"/>
        <v>250</v>
      </c>
      <c r="AG17" s="8">
        <f t="shared" si="8"/>
        <v>260</v>
      </c>
      <c r="AH17" s="8">
        <f t="shared" si="8"/>
        <v>270</v>
      </c>
      <c r="AI17" s="8">
        <f t="shared" si="8"/>
        <v>280</v>
      </c>
      <c r="AJ17" s="8">
        <f t="shared" si="8"/>
        <v>290</v>
      </c>
      <c r="AK17" s="8">
        <f t="shared" si="8"/>
        <v>300</v>
      </c>
      <c r="AL17" s="8">
        <f t="shared" si="8"/>
        <v>310</v>
      </c>
      <c r="AM17" s="8">
        <f t="shared" si="8"/>
        <v>320</v>
      </c>
      <c r="AN17" s="8">
        <f t="shared" si="8"/>
        <v>330</v>
      </c>
      <c r="AO17" s="8">
        <f t="shared" si="8"/>
        <v>340</v>
      </c>
      <c r="AP17" s="8">
        <f t="shared" si="8"/>
        <v>350</v>
      </c>
      <c r="AQ17" s="8">
        <f t="shared" si="8"/>
        <v>360</v>
      </c>
      <c r="AR17" s="8">
        <f t="shared" si="8"/>
        <v>370</v>
      </c>
      <c r="AS17" s="8">
        <f t="shared" si="8"/>
        <v>380</v>
      </c>
      <c r="AT17" s="8">
        <f t="shared" si="8"/>
        <v>390</v>
      </c>
      <c r="AU17" s="8">
        <f t="shared" si="8"/>
        <v>400</v>
      </c>
      <c r="AV17" s="8">
        <f t="shared" si="8"/>
        <v>410</v>
      </c>
      <c r="AW17" s="8">
        <f t="shared" si="8"/>
        <v>420</v>
      </c>
      <c r="AX17" s="8">
        <f t="shared" si="8"/>
        <v>430</v>
      </c>
      <c r="AY17" s="8">
        <f t="shared" si="8"/>
        <v>440</v>
      </c>
      <c r="AZ17" s="8">
        <f t="shared" si="8"/>
        <v>450</v>
      </c>
      <c r="BA17" s="8">
        <f t="shared" si="8"/>
        <v>460</v>
      </c>
      <c r="BB17" s="8">
        <f t="shared" si="8"/>
        <v>470</v>
      </c>
      <c r="BC17" s="8">
        <f t="shared" si="8"/>
        <v>480</v>
      </c>
      <c r="BD17" s="8">
        <f t="shared" si="8"/>
        <v>490</v>
      </c>
      <c r="BE17" s="8">
        <f t="shared" si="8"/>
        <v>500</v>
      </c>
      <c r="BF17" s="8">
        <f t="shared" si="8"/>
        <v>510</v>
      </c>
      <c r="BG17" s="8">
        <f t="shared" si="8"/>
        <v>520</v>
      </c>
      <c r="BH17" s="8">
        <f t="shared" si="8"/>
        <v>530</v>
      </c>
      <c r="BI17" s="8">
        <f t="shared" si="8"/>
        <v>540</v>
      </c>
      <c r="BJ17" s="8">
        <f t="shared" si="8"/>
        <v>550</v>
      </c>
      <c r="BK17" s="8">
        <f t="shared" si="8"/>
        <v>560</v>
      </c>
      <c r="BL17" s="8">
        <f t="shared" si="8"/>
        <v>570</v>
      </c>
      <c r="BM17" s="8">
        <f t="shared" si="8"/>
        <v>580</v>
      </c>
      <c r="BN17" s="8">
        <f t="shared" si="8"/>
        <v>590</v>
      </c>
      <c r="BO17" s="8">
        <f t="shared" si="8"/>
        <v>600</v>
      </c>
      <c r="BP17" s="8">
        <f t="shared" si="8"/>
        <v>610</v>
      </c>
      <c r="BQ17" s="8">
        <f t="shared" si="8"/>
        <v>620</v>
      </c>
      <c r="BR17" s="8">
        <f t="shared" si="8"/>
        <v>630</v>
      </c>
      <c r="BS17" s="8">
        <f t="shared" si="8"/>
        <v>640</v>
      </c>
      <c r="BT17" s="8">
        <f t="shared" si="8"/>
        <v>650</v>
      </c>
      <c r="BU17" s="8">
        <f aca="true" t="shared" si="9" ref="BU17:EF17">BT17+(360/$C$9*$F$29)</f>
        <v>660</v>
      </c>
      <c r="BV17" s="8">
        <f t="shared" si="9"/>
        <v>670</v>
      </c>
      <c r="BW17" s="8">
        <f t="shared" si="9"/>
        <v>680</v>
      </c>
      <c r="BX17" s="8">
        <f t="shared" si="9"/>
        <v>690</v>
      </c>
      <c r="BY17" s="8">
        <f t="shared" si="9"/>
        <v>700</v>
      </c>
      <c r="BZ17" s="8">
        <f t="shared" si="9"/>
        <v>710</v>
      </c>
      <c r="CA17" s="8">
        <f t="shared" si="9"/>
        <v>720</v>
      </c>
      <c r="CB17" s="8">
        <f t="shared" si="9"/>
        <v>730</v>
      </c>
      <c r="CC17" s="8">
        <f t="shared" si="9"/>
        <v>740</v>
      </c>
      <c r="CD17" s="8">
        <f t="shared" si="9"/>
        <v>750</v>
      </c>
      <c r="CE17" s="8">
        <f t="shared" si="9"/>
        <v>760</v>
      </c>
      <c r="CF17" s="8">
        <f t="shared" si="9"/>
        <v>770</v>
      </c>
      <c r="CG17" s="8">
        <f t="shared" si="9"/>
        <v>780</v>
      </c>
      <c r="CH17" s="8">
        <f t="shared" si="9"/>
        <v>790</v>
      </c>
      <c r="CI17" s="8">
        <f t="shared" si="9"/>
        <v>800</v>
      </c>
      <c r="CJ17" s="8">
        <f t="shared" si="9"/>
        <v>810</v>
      </c>
      <c r="CK17" s="8">
        <f t="shared" si="9"/>
        <v>820</v>
      </c>
      <c r="CL17" s="8">
        <f t="shared" si="9"/>
        <v>830</v>
      </c>
      <c r="CM17" s="8">
        <f t="shared" si="9"/>
        <v>840</v>
      </c>
      <c r="CN17" s="8">
        <f t="shared" si="9"/>
        <v>850</v>
      </c>
      <c r="CO17" s="8">
        <f t="shared" si="9"/>
        <v>860</v>
      </c>
      <c r="CP17" s="8">
        <f t="shared" si="9"/>
        <v>870</v>
      </c>
      <c r="CQ17" s="8">
        <f t="shared" si="9"/>
        <v>880</v>
      </c>
      <c r="CR17" s="8">
        <f t="shared" si="9"/>
        <v>890</v>
      </c>
      <c r="CS17" s="8">
        <f t="shared" si="9"/>
        <v>900</v>
      </c>
      <c r="CT17" s="8">
        <f t="shared" si="9"/>
        <v>910</v>
      </c>
      <c r="CU17" s="8">
        <f t="shared" si="9"/>
        <v>920</v>
      </c>
      <c r="CV17" s="8">
        <f t="shared" si="9"/>
        <v>930</v>
      </c>
      <c r="CW17" s="8">
        <f t="shared" si="9"/>
        <v>940</v>
      </c>
      <c r="CX17" s="8">
        <f t="shared" si="9"/>
        <v>950</v>
      </c>
      <c r="CY17" s="8">
        <f t="shared" si="9"/>
        <v>960</v>
      </c>
      <c r="CZ17" s="8">
        <f t="shared" si="9"/>
        <v>970</v>
      </c>
      <c r="DA17" s="8">
        <f t="shared" si="9"/>
        <v>980</v>
      </c>
      <c r="DB17" s="8">
        <f t="shared" si="9"/>
        <v>990</v>
      </c>
      <c r="DC17" s="8">
        <f t="shared" si="9"/>
        <v>1000</v>
      </c>
      <c r="DD17" s="8">
        <f t="shared" si="9"/>
        <v>1010</v>
      </c>
      <c r="DE17" s="8">
        <f t="shared" si="9"/>
        <v>1020</v>
      </c>
      <c r="DF17" s="8">
        <f t="shared" si="9"/>
        <v>1030</v>
      </c>
      <c r="DG17" s="8">
        <f t="shared" si="9"/>
        <v>1040</v>
      </c>
      <c r="DH17" s="8">
        <f t="shared" si="9"/>
        <v>1050</v>
      </c>
      <c r="DI17" s="8">
        <f t="shared" si="9"/>
        <v>1060</v>
      </c>
      <c r="DJ17" s="8">
        <f t="shared" si="9"/>
        <v>1070</v>
      </c>
      <c r="DK17" s="8">
        <f t="shared" si="9"/>
        <v>1080</v>
      </c>
      <c r="DL17" s="8">
        <f t="shared" si="9"/>
        <v>1090</v>
      </c>
      <c r="DM17" s="8">
        <f t="shared" si="9"/>
        <v>1100</v>
      </c>
      <c r="DN17" s="8">
        <f t="shared" si="9"/>
        <v>1110</v>
      </c>
      <c r="DO17" s="8">
        <f t="shared" si="9"/>
        <v>1120</v>
      </c>
      <c r="DP17" s="8">
        <f t="shared" si="9"/>
        <v>1130</v>
      </c>
      <c r="DQ17" s="8">
        <f t="shared" si="9"/>
        <v>1140</v>
      </c>
      <c r="DR17" s="8">
        <f t="shared" si="9"/>
        <v>1150</v>
      </c>
      <c r="DS17" s="8">
        <f t="shared" si="9"/>
        <v>1160</v>
      </c>
      <c r="DT17" s="8">
        <f t="shared" si="9"/>
        <v>1170</v>
      </c>
      <c r="DU17" s="8">
        <f t="shared" si="9"/>
        <v>1180</v>
      </c>
      <c r="DV17" s="8">
        <f t="shared" si="9"/>
        <v>1190</v>
      </c>
      <c r="DW17" s="8">
        <f t="shared" si="9"/>
        <v>1200</v>
      </c>
      <c r="DX17" s="8">
        <f t="shared" si="9"/>
        <v>1210</v>
      </c>
      <c r="DY17" s="8">
        <f t="shared" si="9"/>
        <v>1220</v>
      </c>
      <c r="DZ17" s="8">
        <f t="shared" si="9"/>
        <v>1230</v>
      </c>
      <c r="EA17" s="8">
        <f t="shared" si="9"/>
        <v>1240</v>
      </c>
      <c r="EB17" s="8">
        <f t="shared" si="9"/>
        <v>1250</v>
      </c>
      <c r="EC17" s="8">
        <f t="shared" si="9"/>
        <v>1260</v>
      </c>
      <c r="ED17" s="8">
        <f t="shared" si="9"/>
        <v>1270</v>
      </c>
      <c r="EE17" s="8">
        <f t="shared" si="9"/>
        <v>1280</v>
      </c>
      <c r="EF17" s="8">
        <f t="shared" si="9"/>
        <v>1290</v>
      </c>
      <c r="EG17" s="8">
        <f aca="true" t="shared" si="10" ref="EG17:GR17">EF17+(360/$C$9*$F$29)</f>
        <v>1300</v>
      </c>
      <c r="EH17" s="8">
        <f t="shared" si="10"/>
        <v>1310</v>
      </c>
      <c r="EI17" s="8">
        <f t="shared" si="10"/>
        <v>1320</v>
      </c>
      <c r="EJ17" s="8">
        <f t="shared" si="10"/>
        <v>1330</v>
      </c>
      <c r="EK17" s="8">
        <f t="shared" si="10"/>
        <v>1340</v>
      </c>
      <c r="EL17" s="8">
        <f t="shared" si="10"/>
        <v>1350</v>
      </c>
      <c r="EM17" s="8">
        <f t="shared" si="10"/>
        <v>1360</v>
      </c>
      <c r="EN17" s="8">
        <f t="shared" si="10"/>
        <v>1370</v>
      </c>
      <c r="EO17" s="8">
        <f t="shared" si="10"/>
        <v>1380</v>
      </c>
      <c r="EP17" s="8">
        <f t="shared" si="10"/>
        <v>1390</v>
      </c>
      <c r="EQ17" s="8">
        <f t="shared" si="10"/>
        <v>1400</v>
      </c>
      <c r="ER17" s="8">
        <f t="shared" si="10"/>
        <v>1410</v>
      </c>
      <c r="ES17" s="8">
        <f t="shared" si="10"/>
        <v>1420</v>
      </c>
      <c r="ET17" s="8">
        <f t="shared" si="10"/>
        <v>1430</v>
      </c>
      <c r="EU17" s="8">
        <f t="shared" si="10"/>
        <v>1440</v>
      </c>
      <c r="EV17" s="8">
        <f t="shared" si="10"/>
        <v>1450</v>
      </c>
      <c r="EW17" s="8">
        <f t="shared" si="10"/>
        <v>1460</v>
      </c>
      <c r="EX17" s="8">
        <f t="shared" si="10"/>
        <v>1470</v>
      </c>
      <c r="EY17" s="8">
        <f t="shared" si="10"/>
        <v>1480</v>
      </c>
      <c r="EZ17" s="8">
        <f t="shared" si="10"/>
        <v>1490</v>
      </c>
      <c r="FA17" s="8">
        <f t="shared" si="10"/>
        <v>1500</v>
      </c>
      <c r="FB17" s="8">
        <f t="shared" si="10"/>
        <v>1510</v>
      </c>
      <c r="FC17" s="8">
        <f t="shared" si="10"/>
        <v>1520</v>
      </c>
      <c r="FD17" s="8">
        <f t="shared" si="10"/>
        <v>1530</v>
      </c>
      <c r="FE17" s="8">
        <f t="shared" si="10"/>
        <v>1540</v>
      </c>
      <c r="FF17" s="8">
        <f t="shared" si="10"/>
        <v>1550</v>
      </c>
      <c r="FG17" s="8">
        <f t="shared" si="10"/>
        <v>1560</v>
      </c>
      <c r="FH17" s="8">
        <f t="shared" si="10"/>
        <v>1570</v>
      </c>
      <c r="FI17" s="8">
        <f t="shared" si="10"/>
        <v>1580</v>
      </c>
      <c r="FJ17" s="8">
        <f t="shared" si="10"/>
        <v>1590</v>
      </c>
      <c r="FK17" s="8">
        <f t="shared" si="10"/>
        <v>1600</v>
      </c>
      <c r="FL17" s="8">
        <f t="shared" si="10"/>
        <v>1610</v>
      </c>
      <c r="FM17" s="8">
        <f t="shared" si="10"/>
        <v>1620</v>
      </c>
      <c r="FN17" s="8">
        <f t="shared" si="10"/>
        <v>1630</v>
      </c>
      <c r="FO17" s="8">
        <f t="shared" si="10"/>
        <v>1640</v>
      </c>
      <c r="FP17" s="8">
        <f t="shared" si="10"/>
        <v>1650</v>
      </c>
      <c r="FQ17" s="8">
        <f t="shared" si="10"/>
        <v>1660</v>
      </c>
      <c r="FR17" s="8">
        <f t="shared" si="10"/>
        <v>1670</v>
      </c>
      <c r="FS17" s="8">
        <f t="shared" si="10"/>
        <v>1680</v>
      </c>
      <c r="FT17" s="8">
        <f t="shared" si="10"/>
        <v>1690</v>
      </c>
      <c r="FU17" s="8">
        <f t="shared" si="10"/>
        <v>1700</v>
      </c>
      <c r="FV17" s="8">
        <f t="shared" si="10"/>
        <v>1710</v>
      </c>
      <c r="FW17" s="8">
        <f t="shared" si="10"/>
        <v>1720</v>
      </c>
      <c r="FX17" s="8">
        <f t="shared" si="10"/>
        <v>1730</v>
      </c>
      <c r="FY17" s="8">
        <f t="shared" si="10"/>
        <v>1740</v>
      </c>
      <c r="FZ17" s="8">
        <f t="shared" si="10"/>
        <v>1750</v>
      </c>
      <c r="GA17" s="8">
        <f t="shared" si="10"/>
        <v>1760</v>
      </c>
      <c r="GB17" s="8">
        <f t="shared" si="10"/>
        <v>1770</v>
      </c>
      <c r="GC17" s="8">
        <f t="shared" si="10"/>
        <v>1780</v>
      </c>
      <c r="GD17" s="8">
        <f t="shared" si="10"/>
        <v>1790</v>
      </c>
      <c r="GE17" s="8">
        <f t="shared" si="10"/>
        <v>1800</v>
      </c>
      <c r="GF17" s="8">
        <f t="shared" si="10"/>
        <v>1810</v>
      </c>
      <c r="GG17" s="8">
        <f t="shared" si="10"/>
        <v>1820</v>
      </c>
      <c r="GH17" s="8">
        <f t="shared" si="10"/>
        <v>1830</v>
      </c>
      <c r="GI17" s="8">
        <f t="shared" si="10"/>
        <v>1840</v>
      </c>
      <c r="GJ17" s="8">
        <f t="shared" si="10"/>
        <v>1850</v>
      </c>
      <c r="GK17" s="8">
        <f t="shared" si="10"/>
        <v>1860</v>
      </c>
      <c r="GL17" s="8">
        <f t="shared" si="10"/>
        <v>1870</v>
      </c>
      <c r="GM17" s="8">
        <f t="shared" si="10"/>
        <v>1880</v>
      </c>
      <c r="GN17" s="8">
        <f t="shared" si="10"/>
        <v>1890</v>
      </c>
      <c r="GO17" s="8">
        <f t="shared" si="10"/>
        <v>1900</v>
      </c>
      <c r="GP17" s="8">
        <f t="shared" si="10"/>
        <v>1910</v>
      </c>
      <c r="GQ17" s="8">
        <f t="shared" si="10"/>
        <v>1920</v>
      </c>
      <c r="GR17" s="8">
        <f t="shared" si="10"/>
        <v>1930</v>
      </c>
      <c r="GS17" s="8">
        <f aca="true" t="shared" si="11" ref="GS17:HO17">GR17+(360/$C$9*$F$29)</f>
        <v>1940</v>
      </c>
      <c r="GT17" s="8">
        <f t="shared" si="11"/>
        <v>1950</v>
      </c>
      <c r="GU17" s="8">
        <f t="shared" si="11"/>
        <v>1960</v>
      </c>
      <c r="GV17" s="8">
        <f t="shared" si="11"/>
        <v>1970</v>
      </c>
      <c r="GW17" s="8">
        <f t="shared" si="11"/>
        <v>1980</v>
      </c>
      <c r="GX17" s="8">
        <f t="shared" si="11"/>
        <v>1990</v>
      </c>
      <c r="GY17" s="8">
        <f t="shared" si="11"/>
        <v>2000</v>
      </c>
      <c r="GZ17" s="8">
        <f t="shared" si="11"/>
        <v>2010</v>
      </c>
      <c r="HA17" s="8">
        <f t="shared" si="11"/>
        <v>2020</v>
      </c>
      <c r="HB17" s="8">
        <f t="shared" si="11"/>
        <v>2030</v>
      </c>
      <c r="HC17" s="8">
        <f t="shared" si="11"/>
        <v>2040</v>
      </c>
      <c r="HD17" s="8">
        <f t="shared" si="11"/>
        <v>2050</v>
      </c>
      <c r="HE17" s="8">
        <f t="shared" si="11"/>
        <v>2060</v>
      </c>
      <c r="HF17" s="8">
        <f t="shared" si="11"/>
        <v>2070</v>
      </c>
      <c r="HG17" s="8">
        <f t="shared" si="11"/>
        <v>2080</v>
      </c>
      <c r="HH17" s="8">
        <f t="shared" si="11"/>
        <v>2090</v>
      </c>
      <c r="HI17" s="8">
        <f t="shared" si="11"/>
        <v>2100</v>
      </c>
      <c r="HJ17" s="8">
        <f t="shared" si="11"/>
        <v>2110</v>
      </c>
      <c r="HK17" s="8">
        <f t="shared" si="11"/>
        <v>2120</v>
      </c>
      <c r="HL17" s="8">
        <f t="shared" si="11"/>
        <v>2130</v>
      </c>
      <c r="HM17" s="8">
        <f t="shared" si="11"/>
        <v>2140</v>
      </c>
      <c r="HN17" s="8">
        <f t="shared" si="11"/>
        <v>2150</v>
      </c>
      <c r="HO17" s="8">
        <f t="shared" si="11"/>
        <v>2160</v>
      </c>
    </row>
    <row r="18" ht="6.75" customHeight="1">
      <c r="G18" s="3"/>
    </row>
    <row r="19" spans="3:7" ht="5.25" customHeight="1" thickBot="1">
      <c r="C19" s="15"/>
      <c r="G19" s="3"/>
    </row>
    <row r="20" spans="2:7" ht="18.75" thickBot="1">
      <c r="B20" s="104" t="s">
        <v>22</v>
      </c>
      <c r="C20" s="105"/>
      <c r="D20" s="106"/>
      <c r="E20" s="48">
        <v>1</v>
      </c>
      <c r="F20" s="42" t="s">
        <v>5</v>
      </c>
      <c r="G20" s="3" t="s">
        <v>30</v>
      </c>
    </row>
    <row r="21" spans="3:224" ht="12.75">
      <c r="C21" s="61" t="s">
        <v>80</v>
      </c>
      <c r="D21" s="57">
        <f>SQRT(2)*120</f>
        <v>169.7056274847714</v>
      </c>
      <c r="E21" s="131" t="s">
        <v>4</v>
      </c>
      <c r="F21" s="132"/>
      <c r="G21" s="37">
        <f>(SIN(G16/57.2957795131)*($D$21))*$E$20</f>
        <v>0</v>
      </c>
      <c r="H21" s="37">
        <f aca="true" t="shared" si="12" ref="H21:BS21">(SIN(H16/57.2957795131)*($D$21))*$E$20</f>
        <v>9.867504675243937</v>
      </c>
      <c r="I21" s="37">
        <f t="shared" si="12"/>
        <v>19.701620838151825</v>
      </c>
      <c r="J21" s="37">
        <f t="shared" si="12"/>
        <v>29.469072952544483</v>
      </c>
      <c r="K21" s="37">
        <f t="shared" si="12"/>
        <v>39.13681105228089</v>
      </c>
      <c r="L21" s="37">
        <f t="shared" si="12"/>
        <v>48.6721225718819</v>
      </c>
      <c r="M21" s="37">
        <f t="shared" si="12"/>
        <v>58.04274303549689</v>
      </c>
      <c r="N21" s="37">
        <f t="shared" si="12"/>
        <v>67.21696522967699</v>
      </c>
      <c r="O21" s="37">
        <f t="shared" si="12"/>
        <v>76.16374649054865</v>
      </c>
      <c r="P21" s="37">
        <f t="shared" si="12"/>
        <v>84.85281374236196</v>
      </c>
      <c r="Q21" s="37">
        <f t="shared" si="12"/>
        <v>93.25476593199618</v>
      </c>
      <c r="R21" s="37">
        <f t="shared" si="12"/>
        <v>101.34117351281685</v>
      </c>
      <c r="S21" s="37">
        <f t="shared" si="12"/>
        <v>109.08467464126248</v>
      </c>
      <c r="T21" s="37">
        <f t="shared" si="12"/>
        <v>116.4590677606619</v>
      </c>
      <c r="U21" s="37">
        <f t="shared" si="12"/>
        <v>123.4394002590082</v>
      </c>
      <c r="V21" s="37">
        <f t="shared" si="12"/>
        <v>130.00205290069908</v>
      </c>
      <c r="W21" s="37">
        <f t="shared" si="12"/>
        <v>136.12481974655387</v>
      </c>
      <c r="X21" s="37">
        <f t="shared" si="12"/>
        <v>141.7869832916823</v>
      </c>
      <c r="Y21" s="37">
        <f t="shared" si="12"/>
        <v>146.9693845669633</v>
      </c>
      <c r="Z21" s="37">
        <f t="shared" si="12"/>
        <v>151.65448796693175</v>
      </c>
      <c r="AA21" s="37">
        <f t="shared" si="12"/>
        <v>155.82644058471672</v>
      </c>
      <c r="AB21" s="37">
        <f t="shared" si="12"/>
        <v>159.47112585326008</v>
      </c>
      <c r="AC21" s="37">
        <f t="shared" si="12"/>
        <v>162.57621131131097</v>
      </c>
      <c r="AD21" s="37">
        <f t="shared" si="12"/>
        <v>165.13119033257104</v>
      </c>
      <c r="AE21" s="37">
        <f t="shared" si="12"/>
        <v>167.12741767679185</v>
      </c>
      <c r="AF21" s="37">
        <f t="shared" si="12"/>
        <v>168.55813874253144</v>
      </c>
      <c r="AG21" s="37">
        <f t="shared" si="12"/>
        <v>169.41851242258747</v>
      </c>
      <c r="AH21" s="37">
        <f t="shared" si="12"/>
        <v>169.7056274847714</v>
      </c>
      <c r="AI21" s="37">
        <f t="shared" si="12"/>
        <v>169.41851242259702</v>
      </c>
      <c r="AJ21" s="37">
        <f t="shared" si="12"/>
        <v>168.55813874255057</v>
      </c>
      <c r="AK21" s="37">
        <f t="shared" si="12"/>
        <v>167.12741767682044</v>
      </c>
      <c r="AL21" s="37">
        <f t="shared" si="12"/>
        <v>165.131190332609</v>
      </c>
      <c r="AM21" s="37">
        <f t="shared" si="12"/>
        <v>162.57621131135818</v>
      </c>
      <c r="AN21" s="37">
        <f t="shared" si="12"/>
        <v>159.47112585331635</v>
      </c>
      <c r="AO21" s="37">
        <f t="shared" si="12"/>
        <v>155.82644058478192</v>
      </c>
      <c r="AP21" s="37">
        <f t="shared" si="12"/>
        <v>151.65448796700565</v>
      </c>
      <c r="AQ21" s="37">
        <f t="shared" si="12"/>
        <v>146.9693845670456</v>
      </c>
      <c r="AR21" s="37">
        <f t="shared" si="12"/>
        <v>141.78698329177277</v>
      </c>
      <c r="AS21" s="37">
        <f t="shared" si="12"/>
        <v>136.12481974665218</v>
      </c>
      <c r="AT21" s="37">
        <f t="shared" si="12"/>
        <v>130.00205290080493</v>
      </c>
      <c r="AU21" s="37">
        <f t="shared" si="12"/>
        <v>123.43940025912114</v>
      </c>
      <c r="AV21" s="37">
        <f t="shared" si="12"/>
        <v>116.45906776078165</v>
      </c>
      <c r="AW21" s="37">
        <f t="shared" si="12"/>
        <v>109.0846746413886</v>
      </c>
      <c r="AX21" s="37">
        <f t="shared" si="12"/>
        <v>101.34117351294886</v>
      </c>
      <c r="AY21" s="37">
        <f t="shared" si="12"/>
        <v>93.25476593213368</v>
      </c>
      <c r="AZ21" s="37">
        <f t="shared" si="12"/>
        <v>84.85281374250442</v>
      </c>
      <c r="BA21" s="37">
        <f t="shared" si="12"/>
        <v>76.16374649069566</v>
      </c>
      <c r="BB21" s="37">
        <f t="shared" si="12"/>
        <v>67.21696522982796</v>
      </c>
      <c r="BC21" s="37">
        <f t="shared" si="12"/>
        <v>58.04274303565141</v>
      </c>
      <c r="BD21" s="37">
        <f t="shared" si="12"/>
        <v>48.67212257203943</v>
      </c>
      <c r="BE21" s="37">
        <f t="shared" si="12"/>
        <v>39.136811052440834</v>
      </c>
      <c r="BF21" s="37">
        <f t="shared" si="12"/>
        <v>29.469072952706362</v>
      </c>
      <c r="BG21" s="37">
        <f t="shared" si="12"/>
        <v>19.701620838315023</v>
      </c>
      <c r="BH21" s="37">
        <f t="shared" si="12"/>
        <v>9.86750467540797</v>
      </c>
      <c r="BI21" s="37">
        <f t="shared" si="12"/>
        <v>1.6423990189738365E-10</v>
      </c>
      <c r="BJ21" s="37">
        <f t="shared" si="12"/>
        <v>-9.867504675079969</v>
      </c>
      <c r="BK21" s="37">
        <f t="shared" si="12"/>
        <v>-19.701620837988763</v>
      </c>
      <c r="BL21" s="37">
        <f t="shared" si="12"/>
        <v>-29.4690729523828</v>
      </c>
      <c r="BM21" s="37">
        <f t="shared" si="12"/>
        <v>-39.13681105212113</v>
      </c>
      <c r="BN21" s="37">
        <f t="shared" si="12"/>
        <v>-48.67212257172468</v>
      </c>
      <c r="BO21" s="37">
        <f t="shared" si="12"/>
        <v>-58.04274303534267</v>
      </c>
      <c r="BP21" s="37">
        <f t="shared" si="12"/>
        <v>-67.21696522952635</v>
      </c>
      <c r="BQ21" s="37">
        <f t="shared" si="12"/>
        <v>-76.16374649040205</v>
      </c>
      <c r="BR21" s="37">
        <f t="shared" si="12"/>
        <v>-84.85281374221995</v>
      </c>
      <c r="BS21" s="37">
        <f t="shared" si="12"/>
        <v>-93.25476593185918</v>
      </c>
      <c r="BT21" s="37">
        <f aca="true" t="shared" si="13" ref="BT21:EE21">(SIN(BT16/57.2957795131)*($D$21))*$E$20</f>
        <v>-101.34117351268533</v>
      </c>
      <c r="BU21" s="37">
        <f t="shared" si="13"/>
        <v>-109.08467464113691</v>
      </c>
      <c r="BV21" s="37">
        <f t="shared" si="13"/>
        <v>-116.45906776054265</v>
      </c>
      <c r="BW21" s="37">
        <f t="shared" si="13"/>
        <v>-123.43940025889573</v>
      </c>
      <c r="BX21" s="37">
        <f t="shared" si="13"/>
        <v>-130.00205290059375</v>
      </c>
      <c r="BY21" s="37">
        <f t="shared" si="13"/>
        <v>-136.12481974645604</v>
      </c>
      <c r="BZ21" s="37">
        <f t="shared" si="13"/>
        <v>-141.78698329159232</v>
      </c>
      <c r="CA21" s="37">
        <f t="shared" si="13"/>
        <v>-146.96938456688136</v>
      </c>
      <c r="CB21" s="37">
        <f t="shared" si="13"/>
        <v>-151.65448796685826</v>
      </c>
      <c r="CC21" s="37">
        <f t="shared" si="13"/>
        <v>-155.8264405846519</v>
      </c>
      <c r="CD21" s="37">
        <f t="shared" si="13"/>
        <v>-159.47112585320406</v>
      </c>
      <c r="CE21" s="37">
        <f t="shared" si="13"/>
        <v>-162.57621131126402</v>
      </c>
      <c r="CF21" s="37">
        <f t="shared" si="13"/>
        <v>-165.1311903325333</v>
      </c>
      <c r="CG21" s="37">
        <f t="shared" si="13"/>
        <v>-167.12741767676343</v>
      </c>
      <c r="CH21" s="37">
        <f t="shared" si="13"/>
        <v>-168.55813874251243</v>
      </c>
      <c r="CI21" s="37">
        <f t="shared" si="13"/>
        <v>-169.41851242257792</v>
      </c>
      <c r="CJ21" s="37">
        <f t="shared" si="13"/>
        <v>-169.7056274847714</v>
      </c>
      <c r="CK21" s="37">
        <f t="shared" si="13"/>
        <v>-169.41851242260654</v>
      </c>
      <c r="CL21" s="37">
        <f t="shared" si="13"/>
        <v>-168.55813874256958</v>
      </c>
      <c r="CM21" s="37">
        <f t="shared" si="13"/>
        <v>-167.1274176768489</v>
      </c>
      <c r="CN21" s="37">
        <f t="shared" si="13"/>
        <v>-165.1311903326468</v>
      </c>
      <c r="CO21" s="37">
        <f t="shared" si="13"/>
        <v>-162.57621131140525</v>
      </c>
      <c r="CP21" s="37">
        <f t="shared" si="13"/>
        <v>-159.47112585337248</v>
      </c>
      <c r="CQ21" s="37">
        <f t="shared" si="13"/>
        <v>-155.8264405848469</v>
      </c>
      <c r="CR21" s="37">
        <f t="shared" si="13"/>
        <v>-151.6544879670793</v>
      </c>
      <c r="CS21" s="37">
        <f t="shared" si="13"/>
        <v>-146.9693845671277</v>
      </c>
      <c r="CT21" s="37">
        <f t="shared" si="13"/>
        <v>-141.786983291863</v>
      </c>
      <c r="CU21" s="37">
        <f t="shared" si="13"/>
        <v>-136.12481974675032</v>
      </c>
      <c r="CV21" s="37">
        <f t="shared" si="13"/>
        <v>-130.0020529009106</v>
      </c>
      <c r="CW21" s="37">
        <f t="shared" si="13"/>
        <v>-123.43940025923396</v>
      </c>
      <c r="CX21" s="37">
        <f t="shared" si="13"/>
        <v>-116.45906776090128</v>
      </c>
      <c r="CY21" s="37">
        <f t="shared" si="13"/>
        <v>-109.08467464151465</v>
      </c>
      <c r="CZ21" s="37">
        <f t="shared" si="13"/>
        <v>-101.34117351308097</v>
      </c>
      <c r="DA21" s="37">
        <f t="shared" si="13"/>
        <v>-93.25476593227133</v>
      </c>
      <c r="DB21" s="37">
        <f t="shared" si="13"/>
        <v>-84.85281374264724</v>
      </c>
      <c r="DC21" s="37">
        <f t="shared" si="13"/>
        <v>-76.1637464908431</v>
      </c>
      <c r="DD21" s="37">
        <f t="shared" si="13"/>
        <v>-67.21696522997946</v>
      </c>
      <c r="DE21" s="37">
        <f t="shared" si="13"/>
        <v>-58.042743035806524</v>
      </c>
      <c r="DF21" s="37">
        <f t="shared" si="13"/>
        <v>-48.67212257219764</v>
      </c>
      <c r="DG21" s="37">
        <f t="shared" si="13"/>
        <v>-39.13681105260167</v>
      </c>
      <c r="DH21" s="37">
        <f t="shared" si="13"/>
        <v>-29.469072952869222</v>
      </c>
      <c r="DI21" s="37">
        <f t="shared" si="13"/>
        <v>-19.701620838479425</v>
      </c>
      <c r="DJ21" s="37">
        <f t="shared" si="13"/>
        <v>-9.867504675573135</v>
      </c>
      <c r="DK21" s="37">
        <f t="shared" si="13"/>
        <v>-3.2983636367907007E-10</v>
      </c>
      <c r="DL21" s="37">
        <f t="shared" si="13"/>
        <v>9.86750467491458</v>
      </c>
      <c r="DM21" s="37">
        <f t="shared" si="13"/>
        <v>19.701620837824063</v>
      </c>
      <c r="DN21" s="37">
        <f t="shared" si="13"/>
        <v>29.469072952219424</v>
      </c>
      <c r="DO21" s="37">
        <f t="shared" si="13"/>
        <v>39.13681105195963</v>
      </c>
      <c r="DP21" s="37">
        <f t="shared" si="13"/>
        <v>48.67212257156568</v>
      </c>
      <c r="DQ21" s="37">
        <f t="shared" si="13"/>
        <v>58.04274303518663</v>
      </c>
      <c r="DR21" s="37">
        <f t="shared" si="13"/>
        <v>67.21696522937374</v>
      </c>
      <c r="DS21" s="37">
        <f t="shared" si="13"/>
        <v>76.16374649025346</v>
      </c>
      <c r="DT21" s="37">
        <f t="shared" si="13"/>
        <v>84.85281374207581</v>
      </c>
      <c r="DU21" s="37">
        <f t="shared" si="13"/>
        <v>93.25476593172006</v>
      </c>
      <c r="DV21" s="37">
        <f t="shared" si="13"/>
        <v>101.3411735125517</v>
      </c>
      <c r="DW21" s="37">
        <f t="shared" si="13"/>
        <v>109.08467464100931</v>
      </c>
      <c r="DX21" s="37">
        <f t="shared" si="13"/>
        <v>116.45906776042145</v>
      </c>
      <c r="DY21" s="37">
        <f t="shared" si="13"/>
        <v>123.43940025878126</v>
      </c>
      <c r="DZ21" s="37">
        <f t="shared" si="13"/>
        <v>130.0020529004865</v>
      </c>
      <c r="EA21" s="37">
        <f t="shared" si="13"/>
        <v>136.12481974635628</v>
      </c>
      <c r="EB21" s="37">
        <f t="shared" si="13"/>
        <v>141.78698329150043</v>
      </c>
      <c r="EC21" s="37">
        <f t="shared" si="13"/>
        <v>146.96938456679786</v>
      </c>
      <c r="ED21" s="37">
        <f t="shared" si="13"/>
        <v>151.65448796678322</v>
      </c>
      <c r="EE21" s="37">
        <f t="shared" si="13"/>
        <v>155.8264405845856</v>
      </c>
      <c r="EF21" s="37">
        <f aca="true" t="shared" si="14" ref="EF21:GQ21">(SIN(EF16/57.2957795131)*($D$21))*$E$20</f>
        <v>159.47112585314682</v>
      </c>
      <c r="EG21" s="37">
        <f t="shared" si="14"/>
        <v>162.57621131121599</v>
      </c>
      <c r="EH21" s="37">
        <f t="shared" si="14"/>
        <v>165.13119033249464</v>
      </c>
      <c r="EI21" s="37">
        <f t="shared" si="14"/>
        <v>167.12741767673435</v>
      </c>
      <c r="EJ21" s="37">
        <f t="shared" si="14"/>
        <v>168.55813874249299</v>
      </c>
      <c r="EK21" s="37">
        <f t="shared" si="14"/>
        <v>169.4185124225682</v>
      </c>
      <c r="EL21" s="37">
        <f t="shared" si="14"/>
        <v>169.7056274847714</v>
      </c>
      <c r="EM21" s="37">
        <f t="shared" si="14"/>
        <v>169.4185124226163</v>
      </c>
      <c r="EN21" s="37">
        <f t="shared" si="14"/>
        <v>168.55813874258905</v>
      </c>
      <c r="EO21" s="37">
        <f t="shared" si="14"/>
        <v>167.127417676878</v>
      </c>
      <c r="EP21" s="37">
        <f t="shared" si="14"/>
        <v>165.13119033268546</v>
      </c>
      <c r="EQ21" s="37">
        <f t="shared" si="14"/>
        <v>162.5762113114533</v>
      </c>
      <c r="ER21" s="37">
        <f t="shared" si="14"/>
        <v>159.4711258534298</v>
      </c>
      <c r="ES21" s="37">
        <f t="shared" si="14"/>
        <v>155.82644058491323</v>
      </c>
      <c r="ET21" s="37">
        <f t="shared" si="14"/>
        <v>151.65448796715447</v>
      </c>
      <c r="EU21" s="37">
        <f t="shared" si="14"/>
        <v>146.96938456721145</v>
      </c>
      <c r="EV21" s="37">
        <f t="shared" si="14"/>
        <v>141.78698329195507</v>
      </c>
      <c r="EW21" s="37">
        <f t="shared" si="14"/>
        <v>136.12481974685033</v>
      </c>
      <c r="EX21" s="37">
        <f t="shared" si="14"/>
        <v>130.00205290101826</v>
      </c>
      <c r="EY21" s="37">
        <f t="shared" si="14"/>
        <v>123.43940025934899</v>
      </c>
      <c r="EZ21" s="37">
        <f t="shared" si="14"/>
        <v>116.45906776102319</v>
      </c>
      <c r="FA21" s="37">
        <f t="shared" si="14"/>
        <v>109.08467464164306</v>
      </c>
      <c r="FB21" s="37">
        <f t="shared" si="14"/>
        <v>101.34117351321542</v>
      </c>
      <c r="FC21" s="37">
        <f t="shared" si="14"/>
        <v>93.25476593241139</v>
      </c>
      <c r="FD21" s="37">
        <f t="shared" si="14"/>
        <v>84.8528137427924</v>
      </c>
      <c r="FE21" s="37">
        <f t="shared" si="14"/>
        <v>76.16374649099264</v>
      </c>
      <c r="FF21" s="37">
        <f t="shared" si="14"/>
        <v>67.21696523013297</v>
      </c>
      <c r="FG21" s="37">
        <f t="shared" si="14"/>
        <v>58.04274303596362</v>
      </c>
      <c r="FH21" s="37">
        <f t="shared" si="14"/>
        <v>48.6721225723575</v>
      </c>
      <c r="FI21" s="37">
        <f t="shared" si="14"/>
        <v>39.136811052763754</v>
      </c>
      <c r="FJ21" s="37">
        <f t="shared" si="14"/>
        <v>29.469072953033265</v>
      </c>
      <c r="FK21" s="37">
        <f t="shared" si="14"/>
        <v>19.701620838644573</v>
      </c>
      <c r="FL21" s="37">
        <f t="shared" si="14"/>
        <v>9.867504675738978</v>
      </c>
      <c r="FM21" s="37">
        <f t="shared" si="14"/>
        <v>4.959603765268742E-10</v>
      </c>
      <c r="FN21" s="37">
        <f t="shared" si="14"/>
        <v>-9.867504674749036</v>
      </c>
      <c r="FO21" s="37">
        <f t="shared" si="14"/>
        <v>-19.70162083765936</v>
      </c>
      <c r="FP21" s="37">
        <f t="shared" si="14"/>
        <v>-29.469072952056415</v>
      </c>
      <c r="FQ21" s="37">
        <f t="shared" si="14"/>
        <v>-39.136811051798865</v>
      </c>
      <c r="FR21" s="37">
        <f t="shared" si="14"/>
        <v>-48.67212257140725</v>
      </c>
      <c r="FS21" s="37">
        <f t="shared" si="14"/>
        <v>-58.04274303503152</v>
      </c>
      <c r="FT21" s="37">
        <f t="shared" si="14"/>
        <v>-67.21696522922245</v>
      </c>
      <c r="FU21" s="37">
        <f t="shared" si="14"/>
        <v>-76.16374649010622</v>
      </c>
      <c r="FV21" s="37">
        <f t="shared" si="14"/>
        <v>-84.85281374193339</v>
      </c>
      <c r="FW21" s="37">
        <f t="shared" si="14"/>
        <v>-93.25476593158291</v>
      </c>
      <c r="FX21" s="37">
        <f t="shared" si="14"/>
        <v>-101.34117351242003</v>
      </c>
      <c r="FY21" s="37">
        <f t="shared" si="14"/>
        <v>-109.08467464088366</v>
      </c>
      <c r="FZ21" s="37">
        <f t="shared" si="14"/>
        <v>-116.45906776030215</v>
      </c>
      <c r="GA21" s="37">
        <f t="shared" si="14"/>
        <v>-123.43940025866891</v>
      </c>
      <c r="GB21" s="37">
        <f t="shared" si="14"/>
        <v>-130.00205290038144</v>
      </c>
      <c r="GC21" s="37">
        <f t="shared" si="14"/>
        <v>-136.1248197462587</v>
      </c>
      <c r="GD21" s="37">
        <f t="shared" si="14"/>
        <v>-141.78698329141082</v>
      </c>
      <c r="GE21" s="37">
        <f t="shared" si="14"/>
        <v>-146.96938456671637</v>
      </c>
      <c r="GF21" s="37">
        <f t="shared" si="14"/>
        <v>-151.6544879667101</v>
      </c>
      <c r="GG21" s="37">
        <f t="shared" si="14"/>
        <v>-155.82644058452118</v>
      </c>
      <c r="GH21" s="37">
        <f t="shared" si="14"/>
        <v>-159.47112585309128</v>
      </c>
      <c r="GI21" s="37">
        <f t="shared" si="14"/>
        <v>-162.57621131116943</v>
      </c>
      <c r="GJ21" s="37">
        <f t="shared" si="14"/>
        <v>-165.13119033245727</v>
      </c>
      <c r="GK21" s="37">
        <f t="shared" si="14"/>
        <v>-167.1274176767062</v>
      </c>
      <c r="GL21" s="37">
        <f t="shared" si="14"/>
        <v>-168.5581387424742</v>
      </c>
      <c r="GM21" s="37">
        <f t="shared" si="14"/>
        <v>-169.4185124225588</v>
      </c>
      <c r="GN21" s="37">
        <f t="shared" si="14"/>
        <v>-169.7056274847714</v>
      </c>
      <c r="GO21" s="37">
        <f t="shared" si="14"/>
        <v>-169.41851242262567</v>
      </c>
      <c r="GP21" s="37">
        <f t="shared" si="14"/>
        <v>-168.55813874260775</v>
      </c>
      <c r="GQ21" s="37">
        <f t="shared" si="14"/>
        <v>-167.12741767690596</v>
      </c>
      <c r="GR21" s="37">
        <f aca="true" t="shared" si="15" ref="GR21:HO21">(SIN(GR16/57.2957795131)*($D$21))*$E$20</f>
        <v>-165.13119033272253</v>
      </c>
      <c r="GS21" s="37">
        <f t="shared" si="15"/>
        <v>-162.57621131149932</v>
      </c>
      <c r="GT21" s="37">
        <f t="shared" si="15"/>
        <v>-159.4711258534847</v>
      </c>
      <c r="GU21" s="37">
        <f t="shared" si="15"/>
        <v>-155.82644058497675</v>
      </c>
      <c r="GV21" s="37">
        <f t="shared" si="15"/>
        <v>-151.65448796722643</v>
      </c>
      <c r="GW21" s="37">
        <f t="shared" si="15"/>
        <v>-146.96938456729148</v>
      </c>
      <c r="GX21" s="37">
        <f t="shared" si="15"/>
        <v>-141.78698329204286</v>
      </c>
      <c r="GY21" s="37">
        <f t="shared" si="15"/>
        <v>-136.12481974694575</v>
      </c>
      <c r="GZ21" s="37">
        <f t="shared" si="15"/>
        <v>-130.00205290112078</v>
      </c>
      <c r="HA21" s="37">
        <f t="shared" si="15"/>
        <v>-123.43940025945822</v>
      </c>
      <c r="HB21" s="37">
        <f t="shared" si="15"/>
        <v>-116.459067761139</v>
      </c>
      <c r="HC21" s="37">
        <f t="shared" si="15"/>
        <v>-109.08467464176478</v>
      </c>
      <c r="HD21" s="37">
        <f t="shared" si="15"/>
        <v>-101.34117351334264</v>
      </c>
      <c r="HE21" s="37">
        <f t="shared" si="15"/>
        <v>-93.25476593254389</v>
      </c>
      <c r="HF21" s="37">
        <f t="shared" si="15"/>
        <v>-84.8528137429295</v>
      </c>
      <c r="HG21" s="37">
        <f t="shared" si="15"/>
        <v>-76.16374649113435</v>
      </c>
      <c r="HH21" s="37">
        <f t="shared" si="15"/>
        <v>-67.21696523027859</v>
      </c>
      <c r="HI21" s="37">
        <f t="shared" si="15"/>
        <v>-58.04274303611236</v>
      </c>
      <c r="HJ21" s="37">
        <f t="shared" si="15"/>
        <v>-48.67212257250943</v>
      </c>
      <c r="HK21" s="37">
        <f t="shared" si="15"/>
        <v>-39.13681105291807</v>
      </c>
      <c r="HL21" s="37">
        <f t="shared" si="15"/>
        <v>-29.469072953189148</v>
      </c>
      <c r="HM21" s="37">
        <f t="shared" si="15"/>
        <v>-19.70162083880209</v>
      </c>
      <c r="HN21" s="37">
        <f t="shared" si="15"/>
        <v>-9.867504675897298</v>
      </c>
      <c r="HO21" s="37">
        <f t="shared" si="15"/>
        <v>-6.542464878209289E-10</v>
      </c>
      <c r="HP21" s="14"/>
    </row>
    <row r="22" spans="3:224" ht="13.5" thickBot="1">
      <c r="C22" s="123" t="s">
        <v>76</v>
      </c>
      <c r="D22" s="124"/>
      <c r="E22" s="41" t="s">
        <v>2</v>
      </c>
      <c r="F22" s="45">
        <f>SQRT(SUM(G22:HN22)/216)</f>
        <v>120.00000000001843</v>
      </c>
      <c r="G22" s="5">
        <f>G21*G21</f>
        <v>0</v>
      </c>
      <c r="H22" s="5">
        <f aca="true" t="shared" si="16" ref="H22:BS22">H21*H21</f>
        <v>97.36764851596097</v>
      </c>
      <c r="I22" s="5">
        <f t="shared" si="16"/>
        <v>388.15386365029826</v>
      </c>
      <c r="J22" s="5">
        <f t="shared" si="16"/>
        <v>868.4262606823888</v>
      </c>
      <c r="K22" s="5">
        <f t="shared" si="16"/>
        <v>1531.6899793419357</v>
      </c>
      <c r="L22" s="5">
        <f t="shared" si="16"/>
        <v>2368.9755156522956</v>
      </c>
      <c r="M22" s="5">
        <f t="shared" si="16"/>
        <v>3368.9600190847227</v>
      </c>
      <c r="N22" s="5">
        <f t="shared" si="16"/>
        <v>4518.120414687605</v>
      </c>
      <c r="O22" s="5">
        <f t="shared" si="16"/>
        <v>5800.916279476562</v>
      </c>
      <c r="P22" s="5">
        <f t="shared" si="16"/>
        <v>7199.999999995971</v>
      </c>
      <c r="Q22" s="5">
        <f t="shared" si="16"/>
        <v>8696.451369031394</v>
      </c>
      <c r="R22" s="5">
        <f t="shared" si="16"/>
        <v>10270.033448954851</v>
      </c>
      <c r="S22" s="5">
        <f t="shared" si="16"/>
        <v>11899.466241590093</v>
      </c>
      <c r="T22" s="5">
        <f t="shared" si="16"/>
        <v>13562.71446368244</v>
      </c>
      <c r="U22" s="5">
        <f t="shared" si="16"/>
        <v>15237.285536303632</v>
      </c>
      <c r="V22" s="5">
        <f t="shared" si="16"/>
        <v>16900.533758396163</v>
      </c>
      <c r="W22" s="5">
        <f t="shared" si="16"/>
        <v>18529.966551031783</v>
      </c>
      <c r="X22" s="5">
        <f t="shared" si="16"/>
        <v>20103.548630955796</v>
      </c>
      <c r="Y22" s="5">
        <f t="shared" si="16"/>
        <v>21599.99999999195</v>
      </c>
      <c r="Z22" s="5">
        <f t="shared" si="16"/>
        <v>22999.083720512248</v>
      </c>
      <c r="AA22" s="5">
        <f t="shared" si="16"/>
        <v>24281.87958530225</v>
      </c>
      <c r="AB22" s="5">
        <f t="shared" si="16"/>
        <v>25431.039980906313</v>
      </c>
      <c r="AC22" s="5">
        <f t="shared" si="16"/>
        <v>26431.024484340036</v>
      </c>
      <c r="AD22" s="5">
        <f t="shared" si="16"/>
        <v>27268.310020651803</v>
      </c>
      <c r="AE22" s="5">
        <f t="shared" si="16"/>
        <v>27931.573739312837</v>
      </c>
      <c r="AF22" s="5">
        <f t="shared" si="16"/>
        <v>28411.846136346478</v>
      </c>
      <c r="AG22" s="5">
        <f t="shared" si="16"/>
        <v>28702.632351482425</v>
      </c>
      <c r="AH22" s="5">
        <f t="shared" si="16"/>
        <v>28800.000000000004</v>
      </c>
      <c r="AI22" s="5">
        <f t="shared" si="16"/>
        <v>28702.63235148566</v>
      </c>
      <c r="AJ22" s="5">
        <f t="shared" si="16"/>
        <v>28411.846136352928</v>
      </c>
      <c r="AK22" s="5">
        <f t="shared" si="16"/>
        <v>27931.573739322394</v>
      </c>
      <c r="AL22" s="5">
        <f t="shared" si="16"/>
        <v>27268.310020664343</v>
      </c>
      <c r="AM22" s="5">
        <f t="shared" si="16"/>
        <v>26431.02448435539</v>
      </c>
      <c r="AN22" s="5">
        <f t="shared" si="16"/>
        <v>25431.039980924263</v>
      </c>
      <c r="AO22" s="5">
        <f t="shared" si="16"/>
        <v>24281.87958532257</v>
      </c>
      <c r="AP22" s="5">
        <f t="shared" si="16"/>
        <v>22999.08372053466</v>
      </c>
      <c r="AQ22" s="5">
        <f t="shared" si="16"/>
        <v>21600.000000016145</v>
      </c>
      <c r="AR22" s="5">
        <f t="shared" si="16"/>
        <v>20103.54863098145</v>
      </c>
      <c r="AS22" s="5">
        <f t="shared" si="16"/>
        <v>18529.966551058547</v>
      </c>
      <c r="AT22" s="5">
        <f t="shared" si="16"/>
        <v>16900.533758423684</v>
      </c>
      <c r="AU22" s="5">
        <f t="shared" si="16"/>
        <v>15237.285536331518</v>
      </c>
      <c r="AV22" s="5">
        <f t="shared" si="16"/>
        <v>13562.714463710332</v>
      </c>
      <c r="AW22" s="5">
        <f t="shared" si="16"/>
        <v>11899.466241617609</v>
      </c>
      <c r="AX22" s="5">
        <f t="shared" si="16"/>
        <v>10270.033448981607</v>
      </c>
      <c r="AY22" s="5">
        <f t="shared" si="16"/>
        <v>8696.45136905704</v>
      </c>
      <c r="AZ22" s="5">
        <f t="shared" si="16"/>
        <v>7200.000000020147</v>
      </c>
      <c r="BA22" s="5">
        <f t="shared" si="16"/>
        <v>5800.916279498955</v>
      </c>
      <c r="BB22" s="5">
        <f t="shared" si="16"/>
        <v>4518.120414707902</v>
      </c>
      <c r="BC22" s="5">
        <f t="shared" si="16"/>
        <v>3368.9600191026607</v>
      </c>
      <c r="BD22" s="5">
        <f t="shared" si="16"/>
        <v>2368.97551566763</v>
      </c>
      <c r="BE22" s="5">
        <f t="shared" si="16"/>
        <v>1531.689979354455</v>
      </c>
      <c r="BF22" s="5">
        <f t="shared" si="16"/>
        <v>868.4262606919297</v>
      </c>
      <c r="BG22" s="5">
        <f t="shared" si="16"/>
        <v>388.15386365672873</v>
      </c>
      <c r="BH22" s="5">
        <f t="shared" si="16"/>
        <v>97.36764851919814</v>
      </c>
      <c r="BI22" s="5">
        <f t="shared" si="16"/>
        <v>2.6974745375262204E-20</v>
      </c>
      <c r="BJ22" s="5">
        <f t="shared" si="16"/>
        <v>97.36764851272504</v>
      </c>
      <c r="BK22" s="5">
        <f t="shared" si="16"/>
        <v>388.153863643873</v>
      </c>
      <c r="BL22" s="5">
        <f t="shared" si="16"/>
        <v>868.4262606728595</v>
      </c>
      <c r="BM22" s="5">
        <f t="shared" si="16"/>
        <v>1531.6899793294308</v>
      </c>
      <c r="BN22" s="5">
        <f t="shared" si="16"/>
        <v>2368.975515636991</v>
      </c>
      <c r="BO22" s="5">
        <f t="shared" si="16"/>
        <v>3368.9600190668198</v>
      </c>
      <c r="BP22" s="5">
        <f t="shared" si="16"/>
        <v>4518.120414667354</v>
      </c>
      <c r="BQ22" s="5">
        <f t="shared" si="16"/>
        <v>5800.91627945423</v>
      </c>
      <c r="BR22" s="5">
        <f t="shared" si="16"/>
        <v>7199.999999971871</v>
      </c>
      <c r="BS22" s="5">
        <f t="shared" si="16"/>
        <v>8696.451369005845</v>
      </c>
      <c r="BT22" s="5">
        <f aca="true" t="shared" si="17" ref="BT22:EE22">BT21*BT21</f>
        <v>10270.033448928194</v>
      </c>
      <c r="BU22" s="5">
        <f t="shared" si="17"/>
        <v>11899.466241562699</v>
      </c>
      <c r="BV22" s="5">
        <f t="shared" si="17"/>
        <v>13562.714463654665</v>
      </c>
      <c r="BW22" s="5">
        <f t="shared" si="17"/>
        <v>15237.285536275867</v>
      </c>
      <c r="BX22" s="5">
        <f t="shared" si="17"/>
        <v>16900.533758368776</v>
      </c>
      <c r="BY22" s="5">
        <f t="shared" si="17"/>
        <v>18529.96655100515</v>
      </c>
      <c r="BZ22" s="5">
        <f t="shared" si="17"/>
        <v>20103.54863093028</v>
      </c>
      <c r="CA22" s="5">
        <f t="shared" si="17"/>
        <v>21599.999999967866</v>
      </c>
      <c r="CB22" s="5">
        <f t="shared" si="17"/>
        <v>22999.083720489954</v>
      </c>
      <c r="CC22" s="5">
        <f t="shared" si="17"/>
        <v>24281.879585282048</v>
      </c>
      <c r="CD22" s="5">
        <f t="shared" si="17"/>
        <v>25431.039980888447</v>
      </c>
      <c r="CE22" s="5">
        <f t="shared" si="17"/>
        <v>26431.02448432477</v>
      </c>
      <c r="CF22" s="5">
        <f t="shared" si="17"/>
        <v>27268.310020639336</v>
      </c>
      <c r="CG22" s="5">
        <f t="shared" si="17"/>
        <v>27931.573739303338</v>
      </c>
      <c r="CH22" s="5">
        <f t="shared" si="17"/>
        <v>28411.846136340067</v>
      </c>
      <c r="CI22" s="5">
        <f t="shared" si="17"/>
        <v>28702.632351479187</v>
      </c>
      <c r="CJ22" s="5">
        <f t="shared" si="17"/>
        <v>28800.000000000004</v>
      </c>
      <c r="CK22" s="5">
        <f t="shared" si="17"/>
        <v>28702.632351488886</v>
      </c>
      <c r="CL22" s="5">
        <f t="shared" si="17"/>
        <v>28411.846136359338</v>
      </c>
      <c r="CM22" s="5">
        <f t="shared" si="17"/>
        <v>27931.573739331903</v>
      </c>
      <c r="CN22" s="5">
        <f t="shared" si="17"/>
        <v>27268.31002067683</v>
      </c>
      <c r="CO22" s="5">
        <f t="shared" si="17"/>
        <v>26431.02448437069</v>
      </c>
      <c r="CP22" s="5">
        <f t="shared" si="17"/>
        <v>25431.039980942165</v>
      </c>
      <c r="CQ22" s="5">
        <f t="shared" si="17"/>
        <v>24281.87958534282</v>
      </c>
      <c r="CR22" s="5">
        <f t="shared" si="17"/>
        <v>22999.083720557</v>
      </c>
      <c r="CS22" s="5">
        <f t="shared" si="17"/>
        <v>21600.000000040272</v>
      </c>
      <c r="CT22" s="5">
        <f t="shared" si="17"/>
        <v>20103.54863100704</v>
      </c>
      <c r="CU22" s="5">
        <f t="shared" si="17"/>
        <v>18529.966551085265</v>
      </c>
      <c r="CV22" s="5">
        <f t="shared" si="17"/>
        <v>16900.533758451158</v>
      </c>
      <c r="CW22" s="5">
        <f t="shared" si="17"/>
        <v>15237.28553635937</v>
      </c>
      <c r="CX22" s="5">
        <f t="shared" si="17"/>
        <v>13562.714463738195</v>
      </c>
      <c r="CY22" s="5">
        <f t="shared" si="17"/>
        <v>11899.46624164511</v>
      </c>
      <c r="CZ22" s="5">
        <f t="shared" si="17"/>
        <v>10270.033449008384</v>
      </c>
      <c r="DA22" s="5">
        <f t="shared" si="17"/>
        <v>8696.451369082713</v>
      </c>
      <c r="DB22" s="5">
        <f t="shared" si="17"/>
        <v>7200.000000044385</v>
      </c>
      <c r="DC22" s="5">
        <f t="shared" si="17"/>
        <v>5800.916279521414</v>
      </c>
      <c r="DD22" s="5">
        <f t="shared" si="17"/>
        <v>4518.120414728269</v>
      </c>
      <c r="DE22" s="5">
        <f t="shared" si="17"/>
        <v>3368.960019120667</v>
      </c>
      <c r="DF22" s="5">
        <f t="shared" si="17"/>
        <v>2368.9755156830306</v>
      </c>
      <c r="DG22" s="5">
        <f t="shared" si="17"/>
        <v>1531.6899793670443</v>
      </c>
      <c r="DH22" s="5">
        <f t="shared" si="17"/>
        <v>868.4262607015283</v>
      </c>
      <c r="DI22" s="5">
        <f t="shared" si="17"/>
        <v>388.1538636632067</v>
      </c>
      <c r="DJ22" s="5">
        <f t="shared" si="17"/>
        <v>97.36764852245769</v>
      </c>
      <c r="DK22" s="5">
        <f t="shared" si="17"/>
        <v>1.0879202680503178E-19</v>
      </c>
      <c r="DL22" s="5">
        <f t="shared" si="17"/>
        <v>97.36764850946108</v>
      </c>
      <c r="DM22" s="5">
        <f t="shared" si="17"/>
        <v>388.1538636373833</v>
      </c>
      <c r="DN22" s="5">
        <f t="shared" si="17"/>
        <v>868.4262606632304</v>
      </c>
      <c r="DO22" s="5">
        <f t="shared" si="17"/>
        <v>1531.6899793167897</v>
      </c>
      <c r="DP22" s="5">
        <f t="shared" si="17"/>
        <v>2368.9755156215133</v>
      </c>
      <c r="DQ22" s="5">
        <f t="shared" si="17"/>
        <v>3368.9600190487063</v>
      </c>
      <c r="DR22" s="5">
        <f t="shared" si="17"/>
        <v>4518.120414646839</v>
      </c>
      <c r="DS22" s="5">
        <f t="shared" si="17"/>
        <v>5800.916279431596</v>
      </c>
      <c r="DT22" s="5">
        <f t="shared" si="17"/>
        <v>7199.999999947409</v>
      </c>
      <c r="DU22" s="5">
        <f t="shared" si="17"/>
        <v>8696.451368979897</v>
      </c>
      <c r="DV22" s="5">
        <f t="shared" si="17"/>
        <v>10270.033448901111</v>
      </c>
      <c r="DW22" s="5">
        <f t="shared" si="17"/>
        <v>11899.466241534861</v>
      </c>
      <c r="DX22" s="5">
        <f t="shared" si="17"/>
        <v>13562.714463626435</v>
      </c>
      <c r="DY22" s="5">
        <f t="shared" si="17"/>
        <v>15237.285536247608</v>
      </c>
      <c r="DZ22" s="5">
        <f t="shared" si="17"/>
        <v>16900.533758340887</v>
      </c>
      <c r="EA22" s="5">
        <f t="shared" si="17"/>
        <v>18529.966550977988</v>
      </c>
      <c r="EB22" s="5">
        <f t="shared" si="17"/>
        <v>20103.548630904224</v>
      </c>
      <c r="EC22" s="5">
        <f t="shared" si="17"/>
        <v>21599.99999994332</v>
      </c>
      <c r="ED22" s="5">
        <f t="shared" si="17"/>
        <v>22999.0837204672</v>
      </c>
      <c r="EE22" s="5">
        <f t="shared" si="17"/>
        <v>24281.87958526139</v>
      </c>
      <c r="EF22" s="5">
        <f aca="true" t="shared" si="18" ref="EF22:GQ22">EF21*EF21</f>
        <v>25431.03998087019</v>
      </c>
      <c r="EG22" s="5">
        <f t="shared" si="18"/>
        <v>26431.024484309153</v>
      </c>
      <c r="EH22" s="5">
        <f t="shared" si="18"/>
        <v>27268.31002062657</v>
      </c>
      <c r="EI22" s="5">
        <f t="shared" si="18"/>
        <v>27931.573739293617</v>
      </c>
      <c r="EJ22" s="5">
        <f t="shared" si="18"/>
        <v>28411.846136333515</v>
      </c>
      <c r="EK22" s="5">
        <f t="shared" si="18"/>
        <v>28702.632351475895</v>
      </c>
      <c r="EL22" s="5">
        <f t="shared" si="18"/>
        <v>28800.000000000004</v>
      </c>
      <c r="EM22" s="5">
        <f t="shared" si="18"/>
        <v>28702.63235149219</v>
      </c>
      <c r="EN22" s="5">
        <f t="shared" si="18"/>
        <v>28411.8461363659</v>
      </c>
      <c r="EO22" s="5">
        <f t="shared" si="18"/>
        <v>27931.57373934163</v>
      </c>
      <c r="EP22" s="5">
        <f t="shared" si="18"/>
        <v>27268.310020689594</v>
      </c>
      <c r="EQ22" s="5">
        <f t="shared" si="18"/>
        <v>26431.02448438632</v>
      </c>
      <c r="ER22" s="5">
        <f t="shared" si="18"/>
        <v>25431.03998096045</v>
      </c>
      <c r="ES22" s="5">
        <f t="shared" si="18"/>
        <v>24281.87958536349</v>
      </c>
      <c r="ET22" s="5">
        <f t="shared" si="18"/>
        <v>22999.083720579798</v>
      </c>
      <c r="EU22" s="5">
        <f t="shared" si="18"/>
        <v>21600.00000006489</v>
      </c>
      <c r="EV22" s="5">
        <f t="shared" si="18"/>
        <v>20103.548631033147</v>
      </c>
      <c r="EW22" s="5">
        <f t="shared" si="18"/>
        <v>18529.966551112495</v>
      </c>
      <c r="EX22" s="5">
        <f t="shared" si="18"/>
        <v>16900.53375847915</v>
      </c>
      <c r="EY22" s="5">
        <f t="shared" si="18"/>
        <v>15237.285536387766</v>
      </c>
      <c r="EZ22" s="5">
        <f t="shared" si="18"/>
        <v>13562.714463766592</v>
      </c>
      <c r="FA22" s="5">
        <f t="shared" si="18"/>
        <v>11899.466241673124</v>
      </c>
      <c r="FB22" s="5">
        <f t="shared" si="18"/>
        <v>10270.033449035634</v>
      </c>
      <c r="FC22" s="5">
        <f t="shared" si="18"/>
        <v>8696.451369108836</v>
      </c>
      <c r="FD22" s="5">
        <f t="shared" si="18"/>
        <v>7200.00000006902</v>
      </c>
      <c r="FE22" s="5">
        <f t="shared" si="18"/>
        <v>5800.9162795441935</v>
      </c>
      <c r="FF22" s="5">
        <f t="shared" si="18"/>
        <v>4518.120414748904</v>
      </c>
      <c r="FG22" s="5">
        <f t="shared" si="18"/>
        <v>3368.960019138903</v>
      </c>
      <c r="FH22" s="5">
        <f t="shared" si="18"/>
        <v>2368.9755156985925</v>
      </c>
      <c r="FI22" s="5">
        <f t="shared" si="18"/>
        <v>1531.689979379731</v>
      </c>
      <c r="FJ22" s="5">
        <f t="shared" si="18"/>
        <v>868.4262607111967</v>
      </c>
      <c r="FK22" s="5">
        <f t="shared" si="18"/>
        <v>388.1538636697141</v>
      </c>
      <c r="FL22" s="5">
        <f t="shared" si="18"/>
        <v>97.36764852573059</v>
      </c>
      <c r="FM22" s="5">
        <f t="shared" si="18"/>
        <v>2.4597669508467887E-19</v>
      </c>
      <c r="FN22" s="5">
        <f t="shared" si="18"/>
        <v>97.36764850619407</v>
      </c>
      <c r="FO22" s="5">
        <f t="shared" si="18"/>
        <v>388.15386363089345</v>
      </c>
      <c r="FP22" s="5">
        <f t="shared" si="18"/>
        <v>868.426260653623</v>
      </c>
      <c r="FQ22" s="5">
        <f t="shared" si="18"/>
        <v>1531.6899793042057</v>
      </c>
      <c r="FR22" s="5">
        <f t="shared" si="18"/>
        <v>2368.975515606091</v>
      </c>
      <c r="FS22" s="5">
        <f t="shared" si="18"/>
        <v>3368.9600190307</v>
      </c>
      <c r="FT22" s="5">
        <f t="shared" si="18"/>
        <v>4518.1204146265</v>
      </c>
      <c r="FU22" s="5">
        <f t="shared" si="18"/>
        <v>5800.916279409167</v>
      </c>
      <c r="FV22" s="5">
        <f t="shared" si="18"/>
        <v>7199.99999992324</v>
      </c>
      <c r="FW22" s="5">
        <f t="shared" si="18"/>
        <v>8696.451368954316</v>
      </c>
      <c r="FX22" s="5">
        <f t="shared" si="18"/>
        <v>10270.033448874423</v>
      </c>
      <c r="FY22" s="5">
        <f t="shared" si="18"/>
        <v>11899.466241507447</v>
      </c>
      <c r="FZ22" s="5">
        <f t="shared" si="18"/>
        <v>13562.714463598648</v>
      </c>
      <c r="GA22" s="5">
        <f t="shared" si="18"/>
        <v>15237.28553621987</v>
      </c>
      <c r="GB22" s="5">
        <f t="shared" si="18"/>
        <v>16900.533758313577</v>
      </c>
      <c r="GC22" s="5">
        <f t="shared" si="18"/>
        <v>18529.966550951423</v>
      </c>
      <c r="GD22" s="5">
        <f t="shared" si="18"/>
        <v>20103.54863087881</v>
      </c>
      <c r="GE22" s="5">
        <f t="shared" si="18"/>
        <v>21599.999999919368</v>
      </c>
      <c r="GF22" s="5">
        <f t="shared" si="18"/>
        <v>22999.083720445018</v>
      </c>
      <c r="GG22" s="5">
        <f t="shared" si="18"/>
        <v>24281.87958524131</v>
      </c>
      <c r="GH22" s="5">
        <f t="shared" si="18"/>
        <v>25431.039980852478</v>
      </c>
      <c r="GI22" s="5">
        <f t="shared" si="18"/>
        <v>26431.024484294016</v>
      </c>
      <c r="GJ22" s="5">
        <f t="shared" si="18"/>
        <v>27268.310020614226</v>
      </c>
      <c r="GK22" s="5">
        <f t="shared" si="18"/>
        <v>27931.573739284202</v>
      </c>
      <c r="GL22" s="5">
        <f t="shared" si="18"/>
        <v>28411.84613632718</v>
      </c>
      <c r="GM22" s="5">
        <f t="shared" si="18"/>
        <v>28702.63235147271</v>
      </c>
      <c r="GN22" s="5">
        <f t="shared" si="18"/>
        <v>28800.000000000004</v>
      </c>
      <c r="GO22" s="5">
        <f t="shared" si="18"/>
        <v>28702.63235149537</v>
      </c>
      <c r="GP22" s="5">
        <f t="shared" si="18"/>
        <v>28411.846136372205</v>
      </c>
      <c r="GQ22" s="5">
        <f t="shared" si="18"/>
        <v>27931.57373935098</v>
      </c>
      <c r="GR22" s="5">
        <f aca="true" t="shared" si="19" ref="GR22:HO22">GR21*GR21</f>
        <v>27268.310020701832</v>
      </c>
      <c r="GS22" s="5">
        <f t="shared" si="19"/>
        <v>26431.02448440128</v>
      </c>
      <c r="GT22" s="5">
        <f t="shared" si="19"/>
        <v>25431.039980977956</v>
      </c>
      <c r="GU22" s="5">
        <f t="shared" si="19"/>
        <v>24281.87958538329</v>
      </c>
      <c r="GV22" s="5">
        <f t="shared" si="19"/>
        <v>22999.083720601626</v>
      </c>
      <c r="GW22" s="5">
        <f t="shared" si="19"/>
        <v>21600.000000088417</v>
      </c>
      <c r="GX22" s="5">
        <f t="shared" si="19"/>
        <v>20103.54863105804</v>
      </c>
      <c r="GY22" s="5">
        <f t="shared" si="19"/>
        <v>18529.96655113847</v>
      </c>
      <c r="GZ22" s="5">
        <f t="shared" si="19"/>
        <v>16900.533758505804</v>
      </c>
      <c r="HA22" s="5">
        <f t="shared" si="19"/>
        <v>15237.285536414734</v>
      </c>
      <c r="HB22" s="5">
        <f t="shared" si="19"/>
        <v>13562.714463793563</v>
      </c>
      <c r="HC22" s="5">
        <f t="shared" si="19"/>
        <v>11899.46624169968</v>
      </c>
      <c r="HD22" s="5">
        <f t="shared" si="19"/>
        <v>10270.03344906142</v>
      </c>
      <c r="HE22" s="5">
        <f t="shared" si="19"/>
        <v>8696.451369133549</v>
      </c>
      <c r="HF22" s="5">
        <f t="shared" si="19"/>
        <v>7200.0000000922855</v>
      </c>
      <c r="HG22" s="5">
        <f t="shared" si="19"/>
        <v>5800.916279565779</v>
      </c>
      <c r="HH22" s="5">
        <f t="shared" si="19"/>
        <v>4518.120414768481</v>
      </c>
      <c r="HI22" s="5">
        <f t="shared" si="19"/>
        <v>3368.9600191561703</v>
      </c>
      <c r="HJ22" s="5">
        <f t="shared" si="19"/>
        <v>2368.975515713382</v>
      </c>
      <c r="HK22" s="5">
        <f t="shared" si="19"/>
        <v>1531.68997939181</v>
      </c>
      <c r="HL22" s="5">
        <f t="shared" si="19"/>
        <v>868.4262607203841</v>
      </c>
      <c r="HM22" s="5">
        <f t="shared" si="19"/>
        <v>388.1538636759207</v>
      </c>
      <c r="HN22" s="5">
        <f t="shared" si="19"/>
        <v>97.36764852885503</v>
      </c>
      <c r="HO22" s="6">
        <f t="shared" si="19"/>
        <v>4.280384668260209E-19</v>
      </c>
      <c r="HP22" s="14"/>
    </row>
    <row r="23" spans="3:223" ht="12.75">
      <c r="C23" s="9"/>
      <c r="D23" s="9"/>
      <c r="E23" s="10"/>
      <c r="F23" s="20" t="s">
        <v>6</v>
      </c>
      <c r="H23" s="86" t="s">
        <v>10</v>
      </c>
      <c r="I23" s="86"/>
      <c r="J23" s="86"/>
      <c r="K23" s="86"/>
      <c r="L23" s="86"/>
      <c r="M23" s="86"/>
      <c r="N23" s="86"/>
      <c r="O23" s="7"/>
      <c r="P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row>
    <row r="24" spans="3:223" ht="5.25" customHeight="1" thickBot="1">
      <c r="C24" s="9"/>
      <c r="D24" s="9"/>
      <c r="E24" s="10"/>
      <c r="F24" s="11"/>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row>
    <row r="25" spans="2:223" ht="18.75" thickBot="1">
      <c r="B25" s="108" t="s">
        <v>23</v>
      </c>
      <c r="C25" s="109"/>
      <c r="D25" s="110"/>
      <c r="E25" s="48">
        <v>1</v>
      </c>
      <c r="F25" s="30" t="s">
        <v>5</v>
      </c>
      <c r="G25" s="3" t="s">
        <v>31</v>
      </c>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row>
    <row r="26" spans="3:224" ht="12.75">
      <c r="C26" s="56" t="s">
        <v>80</v>
      </c>
      <c r="D26" s="57">
        <v>56.568542</v>
      </c>
      <c r="E26" s="111" t="s">
        <v>3</v>
      </c>
      <c r="F26" s="112"/>
      <c r="G26" s="16">
        <f>((SIN((G17)/57.2957795131)*($D$26))+G31+G34)*$E$25</f>
        <v>0</v>
      </c>
      <c r="H26" s="16">
        <f>((SIN((H17)/57.2957795131)*($D$26))+H31+H34)*$E$25</f>
        <v>9.823024231572212</v>
      </c>
      <c r="I26" s="16">
        <f>((SIN((I17)/57.2957795131)*($D$26))+I31+I34)*$E$25</f>
        <v>19.347580842558386</v>
      </c>
      <c r="J26" s="16">
        <f aca="true" t="shared" si="20" ref="J26:BU26">((SIN((J17)/57.2957795131)*($D$26))+J31+J34)*$E$25</f>
        <v>28.284270999992085</v>
      </c>
      <c r="K26" s="16">
        <f t="shared" si="20"/>
        <v>36.36155789562327</v>
      </c>
      <c r="L26" s="16">
        <f t="shared" si="20"/>
        <v>43.33401725443273</v>
      </c>
      <c r="M26" s="16">
        <f t="shared" si="20"/>
        <v>48.989794427037836</v>
      </c>
      <c r="N26" s="16">
        <f t="shared" si="20"/>
        <v>53.157041486010435</v>
      </c>
      <c r="O26" s="16">
        <f t="shared" si="20"/>
        <v>55.709138738192486</v>
      </c>
      <c r="P26" s="16">
        <f t="shared" si="20"/>
        <v>56.568542</v>
      </c>
      <c r="Q26" s="16">
        <f t="shared" si="20"/>
        <v>55.709138738202014</v>
      </c>
      <c r="R26" s="16">
        <f t="shared" si="20"/>
        <v>53.15704148602919</v>
      </c>
      <c r="S26" s="16">
        <f t="shared" si="20"/>
        <v>48.989794427065256</v>
      </c>
      <c r="T26" s="16">
        <f t="shared" si="20"/>
        <v>43.33401725446799</v>
      </c>
      <c r="U26" s="16">
        <f t="shared" si="20"/>
        <v>36.36155789566527</v>
      </c>
      <c r="V26" s="16">
        <f t="shared" si="20"/>
        <v>28.284271000039574</v>
      </c>
      <c r="W26" s="16">
        <f t="shared" si="20"/>
        <v>19.347580842609915</v>
      </c>
      <c r="X26" s="16">
        <f t="shared" si="20"/>
        <v>9.82302423162622</v>
      </c>
      <c r="Y26" s="16">
        <f t="shared" si="20"/>
        <v>5.48471194032874E-11</v>
      </c>
      <c r="Z26" s="16">
        <f t="shared" si="20"/>
        <v>-9.823024231518193</v>
      </c>
      <c r="AA26" s="16">
        <f t="shared" si="20"/>
        <v>-19.34758084250686</v>
      </c>
      <c r="AB26" s="16">
        <f t="shared" si="20"/>
        <v>-28.284270999944596</v>
      </c>
      <c r="AC26" s="16">
        <f t="shared" si="20"/>
        <v>-36.361557895581264</v>
      </c>
      <c r="AD26" s="16">
        <f t="shared" si="20"/>
        <v>-43.33401725439749</v>
      </c>
      <c r="AE26" s="16">
        <f t="shared" si="20"/>
        <v>-48.98979442701041</v>
      </c>
      <c r="AF26" s="16">
        <f t="shared" si="20"/>
        <v>-53.157041485991684</v>
      </c>
      <c r="AG26" s="16">
        <f t="shared" si="20"/>
        <v>-55.709138738182965</v>
      </c>
      <c r="AH26" s="16">
        <f t="shared" si="20"/>
        <v>-56.568542</v>
      </c>
      <c r="AI26" s="16">
        <f t="shared" si="20"/>
        <v>-55.70913873821153</v>
      </c>
      <c r="AJ26" s="16">
        <f t="shared" si="20"/>
        <v>-53.15704148604796</v>
      </c>
      <c r="AK26" s="16">
        <f t="shared" si="20"/>
        <v>-48.98979442709267</v>
      </c>
      <c r="AL26" s="16">
        <f t="shared" si="20"/>
        <v>-43.33401725450324</v>
      </c>
      <c r="AM26" s="16">
        <f t="shared" si="20"/>
        <v>-36.36155789570729</v>
      </c>
      <c r="AN26" s="16">
        <f t="shared" si="20"/>
        <v>-28.284271000087045</v>
      </c>
      <c r="AO26" s="16">
        <f t="shared" si="20"/>
        <v>-19.347580842661458</v>
      </c>
      <c r="AP26" s="16">
        <f t="shared" si="20"/>
        <v>-9.82302423168021</v>
      </c>
      <c r="AQ26" s="16">
        <f t="shared" si="20"/>
        <v>-1.096942388065748E-10</v>
      </c>
      <c r="AR26" s="16">
        <f t="shared" si="20"/>
        <v>9.823024231464203</v>
      </c>
      <c r="AS26" s="16">
        <f t="shared" si="20"/>
        <v>19.347580842455297</v>
      </c>
      <c r="AT26" s="16">
        <f t="shared" si="20"/>
        <v>28.284270999897096</v>
      </c>
      <c r="AU26" s="16">
        <f t="shared" si="20"/>
        <v>36.36155789553926</v>
      </c>
      <c r="AV26" s="16">
        <f t="shared" si="20"/>
        <v>43.334017254362216</v>
      </c>
      <c r="AW26" s="16">
        <f t="shared" si="20"/>
        <v>48.989794426983</v>
      </c>
      <c r="AX26" s="16">
        <f t="shared" si="20"/>
        <v>53.15704148597292</v>
      </c>
      <c r="AY26" s="16">
        <f t="shared" si="20"/>
        <v>55.70913873817344</v>
      </c>
      <c r="AZ26" s="16">
        <f t="shared" si="20"/>
        <v>56.568542</v>
      </c>
      <c r="BA26" s="16">
        <f t="shared" si="20"/>
        <v>55.70913873822105</v>
      </c>
      <c r="BB26" s="16">
        <f t="shared" si="20"/>
        <v>53.157041486066724</v>
      </c>
      <c r="BC26" s="16">
        <f t="shared" si="20"/>
        <v>48.98979442712011</v>
      </c>
      <c r="BD26" s="16">
        <f t="shared" si="20"/>
        <v>43.33401725453848</v>
      </c>
      <c r="BE26" s="16">
        <f t="shared" si="20"/>
        <v>36.361557895749286</v>
      </c>
      <c r="BF26" s="16">
        <f t="shared" si="20"/>
        <v>28.284271000134527</v>
      </c>
      <c r="BG26" s="16">
        <f t="shared" si="20"/>
        <v>19.34758084271302</v>
      </c>
      <c r="BH26" s="16">
        <f t="shared" si="20"/>
        <v>9.823024231734248</v>
      </c>
      <c r="BI26" s="16">
        <f t="shared" si="20"/>
        <v>1.6451623673074305E-10</v>
      </c>
      <c r="BJ26" s="16">
        <f t="shared" si="20"/>
        <v>-9.823024231410214</v>
      </c>
      <c r="BK26" s="16">
        <f t="shared" si="20"/>
        <v>-19.34758084240383</v>
      </c>
      <c r="BL26" s="16">
        <f t="shared" si="20"/>
        <v>-28.284270999849575</v>
      </c>
      <c r="BM26" s="16">
        <f t="shared" si="20"/>
        <v>-36.36155789549723</v>
      </c>
      <c r="BN26" s="16">
        <f t="shared" si="20"/>
        <v>-43.33401725432698</v>
      </c>
      <c r="BO26" s="16">
        <f t="shared" si="20"/>
        <v>-48.98979442695559</v>
      </c>
      <c r="BP26" s="16">
        <f t="shared" si="20"/>
        <v>-53.15704148595418</v>
      </c>
      <c r="BQ26" s="16">
        <f t="shared" si="20"/>
        <v>-55.709138738163915</v>
      </c>
      <c r="BR26" s="16">
        <f t="shared" si="20"/>
        <v>-56.568542</v>
      </c>
      <c r="BS26" s="16">
        <f t="shared" si="20"/>
        <v>-55.70913873823057</v>
      </c>
      <c r="BT26" s="16">
        <f t="shared" si="20"/>
        <v>-53.157041486085454</v>
      </c>
      <c r="BU26" s="16">
        <f t="shared" si="20"/>
        <v>-48.989794427147494</v>
      </c>
      <c r="BV26" s="16">
        <f aca="true" t="shared" si="21" ref="BV26:EG26">((SIN((BV17)/57.2957795131)*($D$26))+BV31+BV34)*$E$25</f>
        <v>-43.334017254573745</v>
      </c>
      <c r="BW26" s="16">
        <f t="shared" si="21"/>
        <v>-36.36155789579132</v>
      </c>
      <c r="BX26" s="16">
        <f t="shared" si="21"/>
        <v>-28.28427100018205</v>
      </c>
      <c r="BY26" s="16">
        <f t="shared" si="21"/>
        <v>-19.34758084276449</v>
      </c>
      <c r="BZ26" s="16">
        <f t="shared" si="21"/>
        <v>-9.823024231788187</v>
      </c>
      <c r="CA26" s="16">
        <f t="shared" si="21"/>
        <v>-2.193884776131496E-10</v>
      </c>
      <c r="CB26" s="16">
        <f t="shared" si="21"/>
        <v>9.823024231356177</v>
      </c>
      <c r="CC26" s="16">
        <f t="shared" si="21"/>
        <v>19.34758084235227</v>
      </c>
      <c r="CD26" s="16">
        <f t="shared" si="21"/>
        <v>28.284270999802143</v>
      </c>
      <c r="CE26" s="16">
        <f t="shared" si="21"/>
        <v>36.36155789545519</v>
      </c>
      <c r="CF26" s="16">
        <f t="shared" si="21"/>
        <v>43.33401725429171</v>
      </c>
      <c r="CG26" s="16">
        <f t="shared" si="21"/>
        <v>48.98979442692816</v>
      </c>
      <c r="CH26" s="16">
        <f t="shared" si="21"/>
        <v>53.157041485935416</v>
      </c>
      <c r="CI26" s="16">
        <f t="shared" si="21"/>
        <v>55.7091387381544</v>
      </c>
      <c r="CJ26" s="16">
        <f t="shared" si="21"/>
        <v>56.568542</v>
      </c>
      <c r="CK26" s="16">
        <f t="shared" si="21"/>
        <v>55.70913873824011</v>
      </c>
      <c r="CL26" s="16">
        <f t="shared" si="21"/>
        <v>53.15704148610422</v>
      </c>
      <c r="CM26" s="16">
        <f t="shared" si="21"/>
        <v>48.98979442717493</v>
      </c>
      <c r="CN26" s="16">
        <f t="shared" si="21"/>
        <v>43.33401725460895</v>
      </c>
      <c r="CO26" s="16">
        <f t="shared" si="21"/>
        <v>36.36155789583336</v>
      </c>
      <c r="CP26" s="16">
        <f t="shared" si="21"/>
        <v>28.284271000229566</v>
      </c>
      <c r="CQ26" s="16">
        <f t="shared" si="21"/>
        <v>19.34758084281605</v>
      </c>
      <c r="CR26" s="16">
        <f t="shared" si="21"/>
        <v>9.823024231842227</v>
      </c>
      <c r="CS26" s="16">
        <f t="shared" si="21"/>
        <v>2.7416023257907957E-10</v>
      </c>
      <c r="CT26" s="16">
        <f t="shared" si="21"/>
        <v>-9.823024231302137</v>
      </c>
      <c r="CU26" s="16">
        <f t="shared" si="21"/>
        <v>-19.347580842300797</v>
      </c>
      <c r="CV26" s="16">
        <f t="shared" si="21"/>
        <v>-28.284270999754707</v>
      </c>
      <c r="CW26" s="16">
        <f t="shared" si="21"/>
        <v>-36.36155789541316</v>
      </c>
      <c r="CX26" s="16">
        <f t="shared" si="21"/>
        <v>-43.33401725425644</v>
      </c>
      <c r="CY26" s="16">
        <f t="shared" si="21"/>
        <v>-48.989794426900716</v>
      </c>
      <c r="CZ26" s="16">
        <f t="shared" si="21"/>
        <v>-53.15704148591665</v>
      </c>
      <c r="DA26" s="16">
        <f t="shared" si="21"/>
        <v>-55.70913873814487</v>
      </c>
      <c r="DB26" s="16">
        <f t="shared" si="21"/>
        <v>-56.568542</v>
      </c>
      <c r="DC26" s="16">
        <f t="shared" si="21"/>
        <v>-55.709138738249614</v>
      </c>
      <c r="DD26" s="16">
        <f t="shared" si="21"/>
        <v>-53.15704148612296</v>
      </c>
      <c r="DE26" s="16">
        <f t="shared" si="21"/>
        <v>-48.98979442720231</v>
      </c>
      <c r="DF26" s="16">
        <f t="shared" si="21"/>
        <v>-43.334017254644294</v>
      </c>
      <c r="DG26" s="16">
        <f t="shared" si="21"/>
        <v>-36.36155789587539</v>
      </c>
      <c r="DH26" s="16">
        <f t="shared" si="21"/>
        <v>-28.28427100027709</v>
      </c>
      <c r="DI26" s="16">
        <f t="shared" si="21"/>
        <v>-19.34758084286761</v>
      </c>
      <c r="DJ26" s="16">
        <f t="shared" si="21"/>
        <v>-9.823024231896264</v>
      </c>
      <c r="DK26" s="16">
        <f t="shared" si="21"/>
        <v>-3.290324734614861E-10</v>
      </c>
      <c r="DL26" s="16">
        <f t="shared" si="21"/>
        <v>9.823024231248198</v>
      </c>
      <c r="DM26" s="16">
        <f t="shared" si="21"/>
        <v>19.347580842249236</v>
      </c>
      <c r="DN26" s="16">
        <f t="shared" si="21"/>
        <v>28.28427099970719</v>
      </c>
      <c r="DO26" s="16">
        <f t="shared" si="21"/>
        <v>36.361557895371284</v>
      </c>
      <c r="DP26" s="16">
        <f t="shared" si="21"/>
        <v>43.334017254221166</v>
      </c>
      <c r="DQ26" s="16">
        <f t="shared" si="21"/>
        <v>48.98979442687328</v>
      </c>
      <c r="DR26" s="16">
        <f t="shared" si="21"/>
        <v>53.15704148589788</v>
      </c>
      <c r="DS26" s="16">
        <f t="shared" si="21"/>
        <v>55.709138738135344</v>
      </c>
      <c r="DT26" s="16">
        <f t="shared" si="21"/>
        <v>56.568542</v>
      </c>
      <c r="DU26" s="16">
        <f t="shared" si="21"/>
        <v>55.70913873825914</v>
      </c>
      <c r="DV26" s="16">
        <f t="shared" si="21"/>
        <v>53.15704148614172</v>
      </c>
      <c r="DW26" s="16">
        <f t="shared" si="21"/>
        <v>48.989794427229754</v>
      </c>
      <c r="DX26" s="16">
        <f t="shared" si="21"/>
        <v>43.33401725467943</v>
      </c>
      <c r="DY26" s="16">
        <f t="shared" si="21"/>
        <v>36.361557895917265</v>
      </c>
      <c r="DZ26" s="16">
        <f t="shared" si="21"/>
        <v>28.28427100032461</v>
      </c>
      <c r="EA26" s="16">
        <f t="shared" si="21"/>
        <v>19.34758084291918</v>
      </c>
      <c r="EB26" s="16">
        <f t="shared" si="21"/>
        <v>9.823024231950304</v>
      </c>
      <c r="EC26" s="16">
        <f t="shared" si="21"/>
        <v>3.8390471434389264E-10</v>
      </c>
      <c r="ED26" s="16">
        <f t="shared" si="21"/>
        <v>-9.82302423119416</v>
      </c>
      <c r="EE26" s="16">
        <f t="shared" si="21"/>
        <v>-19.347580842197672</v>
      </c>
      <c r="EF26" s="16">
        <f t="shared" si="21"/>
        <v>-28.284270999659668</v>
      </c>
      <c r="EG26" s="16">
        <f t="shared" si="21"/>
        <v>-36.36155789532925</v>
      </c>
      <c r="EH26" s="16">
        <f aca="true" t="shared" si="22" ref="EH26:GS26">((SIN((EH17)/57.2957795131)*($D$26))+EH31+EH34)*$E$25</f>
        <v>-43.33401725418602</v>
      </c>
      <c r="EI26" s="16">
        <f t="shared" si="22"/>
        <v>-48.98979442684595</v>
      </c>
      <c r="EJ26" s="16">
        <f t="shared" si="22"/>
        <v>-53.15704148587911</v>
      </c>
      <c r="EK26" s="16">
        <f t="shared" si="22"/>
        <v>-55.709138738125816</v>
      </c>
      <c r="EL26" s="16">
        <f t="shared" si="22"/>
        <v>-56.568542</v>
      </c>
      <c r="EM26" s="16">
        <f t="shared" si="22"/>
        <v>-55.70913873826867</v>
      </c>
      <c r="EN26" s="16">
        <f t="shared" si="22"/>
        <v>-53.15704148616049</v>
      </c>
      <c r="EO26" s="16">
        <f t="shared" si="22"/>
        <v>-48.98979442725719</v>
      </c>
      <c r="EP26" s="16">
        <f t="shared" si="22"/>
        <v>-43.3340172547147</v>
      </c>
      <c r="EQ26" s="16">
        <f t="shared" si="22"/>
        <v>-36.3615578959593</v>
      </c>
      <c r="ER26" s="16">
        <f t="shared" si="22"/>
        <v>-28.284271000371955</v>
      </c>
      <c r="ES26" s="16">
        <f t="shared" si="22"/>
        <v>-19.34758084297055</v>
      </c>
      <c r="ET26" s="16">
        <f t="shared" si="22"/>
        <v>-9.823024232004341</v>
      </c>
      <c r="EU26" s="16">
        <f t="shared" si="22"/>
        <v>-4.387769552262992E-10</v>
      </c>
      <c r="EV26" s="16">
        <f t="shared" si="22"/>
        <v>9.82302423114012</v>
      </c>
      <c r="EW26" s="16">
        <f t="shared" si="22"/>
        <v>19.347580842146108</v>
      </c>
      <c r="EX26" s="16">
        <f t="shared" si="22"/>
        <v>28.284270999612147</v>
      </c>
      <c r="EY26" s="16">
        <f t="shared" si="22"/>
        <v>36.36155789528721</v>
      </c>
      <c r="EZ26" s="16">
        <f t="shared" si="22"/>
        <v>43.33401725415075</v>
      </c>
      <c r="FA26" s="16">
        <f t="shared" si="22"/>
        <v>48.98979442681851</v>
      </c>
      <c r="FB26" s="16">
        <f t="shared" si="22"/>
        <v>53.15704148586042</v>
      </c>
      <c r="FC26" s="16">
        <f t="shared" si="22"/>
        <v>55.70913873811629</v>
      </c>
      <c r="FD26" s="16">
        <f t="shared" si="22"/>
        <v>56.568542</v>
      </c>
      <c r="FE26" s="16">
        <f t="shared" si="22"/>
        <v>55.709138738278206</v>
      </c>
      <c r="FF26" s="16">
        <f t="shared" si="22"/>
        <v>53.15704148617926</v>
      </c>
      <c r="FG26" s="16">
        <f t="shared" si="22"/>
        <v>48.98979442728462</v>
      </c>
      <c r="FH26" s="16">
        <f t="shared" si="22"/>
        <v>43.33401725474997</v>
      </c>
      <c r="FI26" s="16">
        <f t="shared" si="22"/>
        <v>36.36155789600134</v>
      </c>
      <c r="FJ26" s="16">
        <f t="shared" si="22"/>
        <v>28.28427100041948</v>
      </c>
      <c r="FK26" s="16">
        <f t="shared" si="22"/>
        <v>19.34758084302211</v>
      </c>
      <c r="FL26" s="16">
        <f t="shared" si="22"/>
        <v>9.823024232058184</v>
      </c>
      <c r="FM26" s="16">
        <f t="shared" si="22"/>
        <v>4.936491961087057E-10</v>
      </c>
      <c r="FN26" s="16">
        <f t="shared" si="22"/>
        <v>-9.823024231086082</v>
      </c>
      <c r="FO26" s="16">
        <f t="shared" si="22"/>
        <v>-19.347580842094548</v>
      </c>
      <c r="FP26" s="16">
        <f t="shared" si="22"/>
        <v>-28.284270999564626</v>
      </c>
      <c r="FQ26" s="16">
        <f t="shared" si="22"/>
        <v>-36.36155789524518</v>
      </c>
      <c r="FR26" s="16">
        <f t="shared" si="22"/>
        <v>-43.33401725411548</v>
      </c>
      <c r="FS26" s="16">
        <f t="shared" si="22"/>
        <v>-48.98979442679107</v>
      </c>
      <c r="FT26" s="16">
        <f t="shared" si="22"/>
        <v>-53.15704148584165</v>
      </c>
      <c r="FU26" s="16">
        <f t="shared" si="22"/>
        <v>-55.709138738106795</v>
      </c>
      <c r="FV26" s="16">
        <f t="shared" si="22"/>
        <v>-56.568542</v>
      </c>
      <c r="FW26" s="16">
        <f t="shared" si="22"/>
        <v>-55.709138738287734</v>
      </c>
      <c r="FX26" s="16">
        <f t="shared" si="22"/>
        <v>-53.157041486198025</v>
      </c>
      <c r="FY26" s="16">
        <f t="shared" si="22"/>
        <v>-48.989794427312056</v>
      </c>
      <c r="FZ26" s="16">
        <f t="shared" si="22"/>
        <v>-43.334017254785245</v>
      </c>
      <c r="GA26" s="16">
        <f t="shared" si="22"/>
        <v>-36.36155789604337</v>
      </c>
      <c r="GB26" s="16">
        <f t="shared" si="22"/>
        <v>-28.284271000466997</v>
      </c>
      <c r="GC26" s="16">
        <f t="shared" si="22"/>
        <v>-19.34758084307368</v>
      </c>
      <c r="GD26" s="16">
        <f t="shared" si="22"/>
        <v>-9.823024232112221</v>
      </c>
      <c r="GE26" s="16">
        <f t="shared" si="22"/>
        <v>-5.483204651581591E-10</v>
      </c>
      <c r="GF26" s="16">
        <f t="shared" si="22"/>
        <v>9.82302423103224</v>
      </c>
      <c r="GG26" s="16">
        <f t="shared" si="22"/>
        <v>19.347580842042984</v>
      </c>
      <c r="GH26" s="16">
        <f t="shared" si="22"/>
        <v>28.284270999517105</v>
      </c>
      <c r="GI26" s="16">
        <f t="shared" si="22"/>
        <v>36.3615578952033</v>
      </c>
      <c r="GJ26" s="16">
        <f t="shared" si="22"/>
        <v>43.334017254080344</v>
      </c>
      <c r="GK26" s="16">
        <f t="shared" si="22"/>
        <v>48.98979442676374</v>
      </c>
      <c r="GL26" s="16">
        <f t="shared" si="22"/>
        <v>53.15704148582281</v>
      </c>
      <c r="GM26" s="16">
        <f t="shared" si="22"/>
        <v>55.70913873809723</v>
      </c>
      <c r="GN26" s="16">
        <f t="shared" si="22"/>
        <v>56.568542</v>
      </c>
      <c r="GO26" s="16">
        <f t="shared" si="22"/>
        <v>55.709138738297256</v>
      </c>
      <c r="GP26" s="16">
        <f t="shared" si="22"/>
        <v>53.15704148621679</v>
      </c>
      <c r="GQ26" s="16">
        <f t="shared" si="22"/>
        <v>48.9897944273395</v>
      </c>
      <c r="GR26" s="16">
        <f t="shared" si="22"/>
        <v>43.33401725482052</v>
      </c>
      <c r="GS26" s="16">
        <f t="shared" si="22"/>
        <v>36.36155789608541</v>
      </c>
      <c r="GT26" s="16">
        <f aca="true" t="shared" si="23" ref="GT26:HO26">((SIN((GT17)/57.2957795131)*($D$26))+GT31+GT34)*$E$25</f>
        <v>28.28427100051452</v>
      </c>
      <c r="GU26" s="16">
        <f t="shared" si="23"/>
        <v>19.34758084312524</v>
      </c>
      <c r="GV26" s="16">
        <f t="shared" si="23"/>
        <v>9.823024232166262</v>
      </c>
      <c r="GW26" s="16">
        <f t="shared" si="23"/>
        <v>6.031927060405656E-10</v>
      </c>
      <c r="GX26" s="16">
        <f t="shared" si="23"/>
        <v>-9.823024230978204</v>
      </c>
      <c r="GY26" s="16">
        <f t="shared" si="23"/>
        <v>-19.347580841991608</v>
      </c>
      <c r="GZ26" s="16">
        <f t="shared" si="23"/>
        <v>-28.284270999469758</v>
      </c>
      <c r="HA26" s="16">
        <f t="shared" si="23"/>
        <v>-36.36155789516126</v>
      </c>
      <c r="HB26" s="16">
        <f t="shared" si="23"/>
        <v>-43.33401725404507</v>
      </c>
      <c r="HC26" s="16">
        <f t="shared" si="23"/>
        <v>-48.9897944267363</v>
      </c>
      <c r="HD26" s="16">
        <f t="shared" si="23"/>
        <v>-53.157041485804186</v>
      </c>
      <c r="HE26" s="16">
        <f t="shared" si="23"/>
        <v>-55.7091387380877</v>
      </c>
      <c r="HF26" s="16">
        <f t="shared" si="23"/>
        <v>-56.568542</v>
      </c>
      <c r="HG26" s="16">
        <f t="shared" si="23"/>
        <v>-55.709138738306784</v>
      </c>
      <c r="HH26" s="16">
        <f t="shared" si="23"/>
        <v>-53.157041486235556</v>
      </c>
      <c r="HI26" s="16">
        <f t="shared" si="23"/>
        <v>-48.98979442736693</v>
      </c>
      <c r="HJ26" s="16">
        <f t="shared" si="23"/>
        <v>-43.334017254855794</v>
      </c>
      <c r="HK26" s="16">
        <f t="shared" si="23"/>
        <v>-36.36155789612744</v>
      </c>
      <c r="HL26" s="16">
        <f t="shared" si="23"/>
        <v>-28.284271000562036</v>
      </c>
      <c r="HM26" s="16">
        <f t="shared" si="23"/>
        <v>-19.347580843176804</v>
      </c>
      <c r="HN26" s="16">
        <f t="shared" si="23"/>
        <v>-9.823024232220298</v>
      </c>
      <c r="HO26" s="16">
        <f t="shared" si="23"/>
        <v>-6.580649469229722E-10</v>
      </c>
      <c r="HP26" s="14"/>
    </row>
    <row r="27" spans="3:224" ht="13.5" thickBot="1">
      <c r="C27" s="113" t="s">
        <v>77</v>
      </c>
      <c r="D27" s="114"/>
      <c r="E27" s="55" t="s">
        <v>2</v>
      </c>
      <c r="F27" s="45">
        <f>SQRT(SUM(G27:HN27)/216)</f>
        <v>39.999999650042135</v>
      </c>
      <c r="G27" s="13">
        <f>G26*G26</f>
        <v>0</v>
      </c>
      <c r="H27" s="5">
        <f aca="true" t="shared" si="24" ref="H27:BS27">H26*H26</f>
        <v>96.49180505405485</v>
      </c>
      <c r="I27" s="5">
        <f t="shared" si="24"/>
        <v>374.3288844593323</v>
      </c>
      <c r="J27" s="5">
        <f t="shared" si="24"/>
        <v>799.9999860009932</v>
      </c>
      <c r="K27" s="5">
        <f t="shared" si="24"/>
        <v>1322.162892596763</v>
      </c>
      <c r="L27" s="5">
        <f t="shared" si="24"/>
        <v>1877.8370514074736</v>
      </c>
      <c r="M27" s="5">
        <f t="shared" si="24"/>
        <v>2399.9999580034273</v>
      </c>
      <c r="N27" s="5">
        <f t="shared" si="24"/>
        <v>2825.6710595454347</v>
      </c>
      <c r="O27" s="5">
        <f t="shared" si="24"/>
        <v>3103.508138951179</v>
      </c>
      <c r="P27" s="5">
        <f t="shared" si="24"/>
        <v>3199.999944005764</v>
      </c>
      <c r="Q27" s="5">
        <f t="shared" si="24"/>
        <v>3103.50813895224</v>
      </c>
      <c r="R27" s="5">
        <f t="shared" si="24"/>
        <v>2825.6710595474287</v>
      </c>
      <c r="S27" s="5">
        <f t="shared" si="24"/>
        <v>2399.999958006114</v>
      </c>
      <c r="T27" s="5">
        <f t="shared" si="24"/>
        <v>1877.8370514105293</v>
      </c>
      <c r="U27" s="5">
        <f t="shared" si="24"/>
        <v>1322.1628925998175</v>
      </c>
      <c r="V27" s="5">
        <f t="shared" si="24"/>
        <v>799.9999860036796</v>
      </c>
      <c r="W27" s="5">
        <f t="shared" si="24"/>
        <v>374.3288844613262</v>
      </c>
      <c r="X27" s="5">
        <f t="shared" si="24"/>
        <v>96.4918050551159</v>
      </c>
      <c r="Y27" s="5">
        <f t="shared" si="24"/>
        <v>3.008206506838465E-21</v>
      </c>
      <c r="Z27" s="5">
        <f t="shared" si="24"/>
        <v>96.4918050529936</v>
      </c>
      <c r="AA27" s="5">
        <f t="shared" si="24"/>
        <v>374.3288844573385</v>
      </c>
      <c r="AB27" s="5">
        <f t="shared" si="24"/>
        <v>799.9999859983069</v>
      </c>
      <c r="AC27" s="5">
        <f t="shared" si="24"/>
        <v>1322.1628925937082</v>
      </c>
      <c r="AD27" s="5">
        <f t="shared" si="24"/>
        <v>1877.837051404419</v>
      </c>
      <c r="AE27" s="5">
        <f t="shared" si="24"/>
        <v>2399.99995800074</v>
      </c>
      <c r="AF27" s="5">
        <f t="shared" si="24"/>
        <v>2825.671059543441</v>
      </c>
      <c r="AG27" s="5">
        <f t="shared" si="24"/>
        <v>3103.508138950118</v>
      </c>
      <c r="AH27" s="5">
        <f t="shared" si="24"/>
        <v>3199.999944005764</v>
      </c>
      <c r="AI27" s="5">
        <f t="shared" si="24"/>
        <v>3103.5081389533</v>
      </c>
      <c r="AJ27" s="5">
        <f t="shared" si="24"/>
        <v>2825.6710595494237</v>
      </c>
      <c r="AK27" s="5">
        <f t="shared" si="24"/>
        <v>2399.9999580087997</v>
      </c>
      <c r="AL27" s="5">
        <f t="shared" si="24"/>
        <v>1877.8370514135843</v>
      </c>
      <c r="AM27" s="5">
        <f t="shared" si="24"/>
        <v>1322.1628926028734</v>
      </c>
      <c r="AN27" s="5">
        <f t="shared" si="24"/>
        <v>799.999986006365</v>
      </c>
      <c r="AO27" s="5">
        <f t="shared" si="24"/>
        <v>374.32888446332066</v>
      </c>
      <c r="AP27" s="5">
        <f t="shared" si="24"/>
        <v>96.49180505617657</v>
      </c>
      <c r="AQ27" s="5">
        <f t="shared" si="24"/>
        <v>1.203282602735386E-20</v>
      </c>
      <c r="AR27" s="5">
        <f t="shared" si="24"/>
        <v>96.49180505193289</v>
      </c>
      <c r="AS27" s="5">
        <f t="shared" si="24"/>
        <v>374.32888445534326</v>
      </c>
      <c r="AT27" s="5">
        <f t="shared" si="24"/>
        <v>799.9999859956199</v>
      </c>
      <c r="AU27" s="5">
        <f t="shared" si="24"/>
        <v>1322.1628925906537</v>
      </c>
      <c r="AV27" s="5">
        <f t="shared" si="24"/>
        <v>1877.8370514013623</v>
      </c>
      <c r="AW27" s="5">
        <f t="shared" si="24"/>
        <v>2399.999957998055</v>
      </c>
      <c r="AX27" s="5">
        <f t="shared" si="24"/>
        <v>2825.671059541446</v>
      </c>
      <c r="AY27" s="5">
        <f t="shared" si="24"/>
        <v>3103.508138949057</v>
      </c>
      <c r="AZ27" s="5">
        <f t="shared" si="24"/>
        <v>3199.999944005764</v>
      </c>
      <c r="BA27" s="5">
        <f t="shared" si="24"/>
        <v>3103.508138954361</v>
      </c>
      <c r="BB27" s="5">
        <f t="shared" si="24"/>
        <v>2825.6710595514187</v>
      </c>
      <c r="BC27" s="5">
        <f t="shared" si="24"/>
        <v>2399.9999580114886</v>
      </c>
      <c r="BD27" s="5">
        <f t="shared" si="24"/>
        <v>1877.8370514166388</v>
      </c>
      <c r="BE27" s="5">
        <f t="shared" si="24"/>
        <v>1322.1628926059273</v>
      </c>
      <c r="BF27" s="5">
        <f t="shared" si="24"/>
        <v>799.999986009051</v>
      </c>
      <c r="BG27" s="5">
        <f t="shared" si="24"/>
        <v>374.3288844653158</v>
      </c>
      <c r="BH27" s="5">
        <f t="shared" si="24"/>
        <v>96.49180505723821</v>
      </c>
      <c r="BI27" s="5">
        <f t="shared" si="24"/>
        <v>2.7065592148045888E-20</v>
      </c>
      <c r="BJ27" s="5">
        <f t="shared" si="24"/>
        <v>96.49180505087222</v>
      </c>
      <c r="BK27" s="5">
        <f t="shared" si="24"/>
        <v>374.3288844533517</v>
      </c>
      <c r="BL27" s="5">
        <f t="shared" si="24"/>
        <v>799.9999859929317</v>
      </c>
      <c r="BM27" s="5">
        <f t="shared" si="24"/>
        <v>1322.1628925875968</v>
      </c>
      <c r="BN27" s="5">
        <f t="shared" si="24"/>
        <v>1877.8370513983084</v>
      </c>
      <c r="BO27" s="5">
        <f t="shared" si="24"/>
        <v>2399.999957995369</v>
      </c>
      <c r="BP27" s="5">
        <f t="shared" si="24"/>
        <v>2825.671059539454</v>
      </c>
      <c r="BQ27" s="5">
        <f t="shared" si="24"/>
        <v>3103.5081389479956</v>
      </c>
      <c r="BR27" s="5">
        <f t="shared" si="24"/>
        <v>3199.999944005764</v>
      </c>
      <c r="BS27" s="5">
        <f t="shared" si="24"/>
        <v>3103.508138955422</v>
      </c>
      <c r="BT27" s="5">
        <f aca="true" t="shared" si="25" ref="BT27:EE27">BT26*BT26</f>
        <v>2825.67105955341</v>
      </c>
      <c r="BU27" s="5">
        <f t="shared" si="25"/>
        <v>2399.9999580141716</v>
      </c>
      <c r="BV27" s="5">
        <f t="shared" si="25"/>
        <v>1877.837051419695</v>
      </c>
      <c r="BW27" s="5">
        <f t="shared" si="25"/>
        <v>1322.1628926089843</v>
      </c>
      <c r="BX27" s="5">
        <f t="shared" si="25"/>
        <v>799.9999860117392</v>
      </c>
      <c r="BY27" s="5">
        <f t="shared" si="25"/>
        <v>374.3288844673075</v>
      </c>
      <c r="BZ27" s="5">
        <f t="shared" si="25"/>
        <v>96.4918050582979</v>
      </c>
      <c r="CA27" s="5">
        <f t="shared" si="25"/>
        <v>4.813130410941544E-20</v>
      </c>
      <c r="CB27" s="5">
        <f t="shared" si="25"/>
        <v>96.49180504981061</v>
      </c>
      <c r="CC27" s="5">
        <f t="shared" si="25"/>
        <v>374.32888445135654</v>
      </c>
      <c r="CD27" s="5">
        <f t="shared" si="25"/>
        <v>799.9999859902485</v>
      </c>
      <c r="CE27" s="5">
        <f t="shared" si="25"/>
        <v>1322.1628925845398</v>
      </c>
      <c r="CF27" s="5">
        <f t="shared" si="25"/>
        <v>1877.8370513952516</v>
      </c>
      <c r="CG27" s="5">
        <f t="shared" si="25"/>
        <v>2399.999957992681</v>
      </c>
      <c r="CH27" s="5">
        <f t="shared" si="25"/>
        <v>2825.671059537459</v>
      </c>
      <c r="CI27" s="5">
        <f t="shared" si="25"/>
        <v>3103.508138946935</v>
      </c>
      <c r="CJ27" s="5">
        <f t="shared" si="25"/>
        <v>3199.999944005764</v>
      </c>
      <c r="CK27" s="5">
        <f t="shared" si="25"/>
        <v>3103.5081389564843</v>
      </c>
      <c r="CL27" s="5">
        <f t="shared" si="25"/>
        <v>2825.671059555405</v>
      </c>
      <c r="CM27" s="5">
        <f t="shared" si="25"/>
        <v>2399.9999580168596</v>
      </c>
      <c r="CN27" s="5">
        <f t="shared" si="25"/>
        <v>1877.8370514227463</v>
      </c>
      <c r="CO27" s="5">
        <f t="shared" si="25"/>
        <v>1322.162892612041</v>
      </c>
      <c r="CP27" s="5">
        <f t="shared" si="25"/>
        <v>799.9999860144272</v>
      </c>
      <c r="CQ27" s="5">
        <f t="shared" si="25"/>
        <v>374.32888446930264</v>
      </c>
      <c r="CR27" s="5">
        <f t="shared" si="25"/>
        <v>96.49180505935958</v>
      </c>
      <c r="CS27" s="5">
        <f t="shared" si="25"/>
        <v>7.5163833127815E-20</v>
      </c>
      <c r="CT27" s="5">
        <f t="shared" si="25"/>
        <v>96.49180504874893</v>
      </c>
      <c r="CU27" s="5">
        <f t="shared" si="25"/>
        <v>374.3288844493648</v>
      </c>
      <c r="CV27" s="5">
        <f t="shared" si="25"/>
        <v>799.9999859875651</v>
      </c>
      <c r="CW27" s="5">
        <f t="shared" si="25"/>
        <v>1322.1628925814834</v>
      </c>
      <c r="CX27" s="5">
        <f t="shared" si="25"/>
        <v>1877.8370513921946</v>
      </c>
      <c r="CY27" s="5">
        <f t="shared" si="25"/>
        <v>2399.9999579899923</v>
      </c>
      <c r="CZ27" s="5">
        <f t="shared" si="25"/>
        <v>2825.671059535464</v>
      </c>
      <c r="DA27" s="5">
        <f t="shared" si="25"/>
        <v>3103.5081389458737</v>
      </c>
      <c r="DB27" s="5">
        <f t="shared" si="25"/>
        <v>3199.999944005764</v>
      </c>
      <c r="DC27" s="5">
        <f t="shared" si="25"/>
        <v>3103.508138957544</v>
      </c>
      <c r="DD27" s="5">
        <f t="shared" si="25"/>
        <v>2825.6710595573973</v>
      </c>
      <c r="DE27" s="5">
        <f t="shared" si="25"/>
        <v>2399.9999580195426</v>
      </c>
      <c r="DF27" s="5">
        <f t="shared" si="25"/>
        <v>1877.8370514258095</v>
      </c>
      <c r="DG27" s="5">
        <f t="shared" si="25"/>
        <v>1322.1628926150981</v>
      </c>
      <c r="DH27" s="5">
        <f t="shared" si="25"/>
        <v>799.9999860171156</v>
      </c>
      <c r="DI27" s="5">
        <f t="shared" si="25"/>
        <v>374.3288844712978</v>
      </c>
      <c r="DJ27" s="5">
        <f t="shared" si="25"/>
        <v>96.49180506042119</v>
      </c>
      <c r="DK27" s="5">
        <f t="shared" si="25"/>
        <v>1.0826236859218355E-19</v>
      </c>
      <c r="DL27" s="5">
        <f t="shared" si="25"/>
        <v>96.49180504768924</v>
      </c>
      <c r="DM27" s="5">
        <f t="shared" si="25"/>
        <v>374.32888444736966</v>
      </c>
      <c r="DN27" s="5">
        <f t="shared" si="25"/>
        <v>799.9999859848771</v>
      </c>
      <c r="DO27" s="5">
        <f t="shared" si="25"/>
        <v>1322.1628925784378</v>
      </c>
      <c r="DP27" s="5">
        <f t="shared" si="25"/>
        <v>1877.8370513891377</v>
      </c>
      <c r="DQ27" s="5">
        <f t="shared" si="25"/>
        <v>2399.9999579873042</v>
      </c>
      <c r="DR27" s="5">
        <f t="shared" si="25"/>
        <v>2825.671059533468</v>
      </c>
      <c r="DS27" s="5">
        <f t="shared" si="25"/>
        <v>3103.508138944812</v>
      </c>
      <c r="DT27" s="5">
        <f t="shared" si="25"/>
        <v>3199.999944005764</v>
      </c>
      <c r="DU27" s="5">
        <f t="shared" si="25"/>
        <v>3103.5081389586053</v>
      </c>
      <c r="DV27" s="5">
        <f t="shared" si="25"/>
        <v>2825.6710595593922</v>
      </c>
      <c r="DW27" s="5">
        <f t="shared" si="25"/>
        <v>2399.9999580222316</v>
      </c>
      <c r="DX27" s="5">
        <f t="shared" si="25"/>
        <v>1877.8370514288547</v>
      </c>
      <c r="DY27" s="5">
        <f t="shared" si="25"/>
        <v>1322.1628926181431</v>
      </c>
      <c r="DZ27" s="5">
        <f t="shared" si="25"/>
        <v>799.9999860198036</v>
      </c>
      <c r="EA27" s="5">
        <f t="shared" si="25"/>
        <v>374.3288844732932</v>
      </c>
      <c r="EB27" s="5">
        <f t="shared" si="25"/>
        <v>96.49180506148286</v>
      </c>
      <c r="EC27" s="5">
        <f t="shared" si="25"/>
        <v>1.473828296954658E-19</v>
      </c>
      <c r="ED27" s="5">
        <f t="shared" si="25"/>
        <v>96.4918050466276</v>
      </c>
      <c r="EE27" s="5">
        <f t="shared" si="25"/>
        <v>374.3288844453744</v>
      </c>
      <c r="EF27" s="5">
        <f aca="true" t="shared" si="26" ref="EF27:GQ27">EF26*EF26</f>
        <v>799.999985982189</v>
      </c>
      <c r="EG27" s="5">
        <f t="shared" si="26"/>
        <v>1322.1628925753807</v>
      </c>
      <c r="EH27" s="5">
        <f t="shared" si="26"/>
        <v>1877.8370513860918</v>
      </c>
      <c r="EI27" s="5">
        <f t="shared" si="26"/>
        <v>2399.9999579846262</v>
      </c>
      <c r="EJ27" s="5">
        <f t="shared" si="26"/>
        <v>2825.671059531473</v>
      </c>
      <c r="EK27" s="5">
        <f t="shared" si="26"/>
        <v>3103.5081389437505</v>
      </c>
      <c r="EL27" s="5">
        <f t="shared" si="26"/>
        <v>3199.999944005764</v>
      </c>
      <c r="EM27" s="5">
        <f t="shared" si="26"/>
        <v>3103.508138959667</v>
      </c>
      <c r="EN27" s="5">
        <f t="shared" si="26"/>
        <v>2825.671059561387</v>
      </c>
      <c r="EO27" s="5">
        <f t="shared" si="26"/>
        <v>2399.9999580249196</v>
      </c>
      <c r="EP27" s="5">
        <f t="shared" si="26"/>
        <v>1877.8370514319115</v>
      </c>
      <c r="EQ27" s="5">
        <f t="shared" si="26"/>
        <v>1322.1628926212002</v>
      </c>
      <c r="ER27" s="5">
        <f t="shared" si="26"/>
        <v>799.999986022482</v>
      </c>
      <c r="ES27" s="5">
        <f t="shared" si="26"/>
        <v>374.32888447528103</v>
      </c>
      <c r="ET27" s="5">
        <f t="shared" si="26"/>
        <v>96.49180506254447</v>
      </c>
      <c r="EU27" s="5">
        <f t="shared" si="26"/>
        <v>1.9252521643766175E-19</v>
      </c>
      <c r="EV27" s="5">
        <f t="shared" si="26"/>
        <v>96.49180504556595</v>
      </c>
      <c r="EW27" s="5">
        <f t="shared" si="26"/>
        <v>374.3288844433791</v>
      </c>
      <c r="EX27" s="5">
        <f t="shared" si="26"/>
        <v>799.9999859795007</v>
      </c>
      <c r="EY27" s="5">
        <f t="shared" si="26"/>
        <v>1322.162892572324</v>
      </c>
      <c r="EZ27" s="5">
        <f t="shared" si="26"/>
        <v>1877.837051383035</v>
      </c>
      <c r="FA27" s="5">
        <f t="shared" si="26"/>
        <v>2399.999957981938</v>
      </c>
      <c r="FB27" s="5">
        <f t="shared" si="26"/>
        <v>2825.671059529486</v>
      </c>
      <c r="FC27" s="5">
        <f t="shared" si="26"/>
        <v>3103.5081389426887</v>
      </c>
      <c r="FD27" s="5">
        <f t="shared" si="26"/>
        <v>3199.999944005764</v>
      </c>
      <c r="FE27" s="5">
        <f t="shared" si="26"/>
        <v>3103.5081389607294</v>
      </c>
      <c r="FF27" s="5">
        <f t="shared" si="26"/>
        <v>2825.671059563383</v>
      </c>
      <c r="FG27" s="5">
        <f t="shared" si="26"/>
        <v>2399.9999580276076</v>
      </c>
      <c r="FH27" s="5">
        <f t="shared" si="26"/>
        <v>1877.8370514349683</v>
      </c>
      <c r="FI27" s="5">
        <f t="shared" si="26"/>
        <v>1322.1628926242572</v>
      </c>
      <c r="FJ27" s="5">
        <f t="shared" si="26"/>
        <v>799.9999860251704</v>
      </c>
      <c r="FK27" s="5">
        <f t="shared" si="26"/>
        <v>374.3288844772762</v>
      </c>
      <c r="FL27" s="5">
        <f t="shared" si="26"/>
        <v>96.49180506360229</v>
      </c>
      <c r="FM27" s="5">
        <f t="shared" si="26"/>
        <v>2.436895288187714E-19</v>
      </c>
      <c r="FN27" s="5">
        <f t="shared" si="26"/>
        <v>96.49180504450432</v>
      </c>
      <c r="FO27" s="5">
        <f t="shared" si="26"/>
        <v>374.328884441384</v>
      </c>
      <c r="FP27" s="5">
        <f t="shared" si="26"/>
        <v>799.9999859768126</v>
      </c>
      <c r="FQ27" s="5">
        <f t="shared" si="26"/>
        <v>1322.162892569267</v>
      </c>
      <c r="FR27" s="5">
        <f t="shared" si="26"/>
        <v>1877.8370513799782</v>
      </c>
      <c r="FS27" s="5">
        <f t="shared" si="26"/>
        <v>2399.9999579792498</v>
      </c>
      <c r="FT27" s="5">
        <f t="shared" si="26"/>
        <v>2825.6710595274903</v>
      </c>
      <c r="FU27" s="5">
        <f t="shared" si="26"/>
        <v>3103.508138941631</v>
      </c>
      <c r="FV27" s="5">
        <f t="shared" si="26"/>
        <v>3199.999944005764</v>
      </c>
      <c r="FW27" s="5">
        <f t="shared" si="26"/>
        <v>3103.5081389617912</v>
      </c>
      <c r="FX27" s="5">
        <f t="shared" si="26"/>
        <v>2825.671059565378</v>
      </c>
      <c r="FY27" s="5">
        <f t="shared" si="26"/>
        <v>2399.999958030295</v>
      </c>
      <c r="FZ27" s="5">
        <f t="shared" si="26"/>
        <v>1877.8370514380254</v>
      </c>
      <c r="GA27" s="5">
        <f t="shared" si="26"/>
        <v>1322.162892627314</v>
      </c>
      <c r="GB27" s="5">
        <f t="shared" si="26"/>
        <v>799.9999860278583</v>
      </c>
      <c r="GC27" s="5">
        <f t="shared" si="26"/>
        <v>374.3288844792716</v>
      </c>
      <c r="GD27" s="5">
        <f t="shared" si="26"/>
        <v>96.4918050646639</v>
      </c>
      <c r="GE27" s="5">
        <f t="shared" si="26"/>
        <v>3.0065533251126E-19</v>
      </c>
      <c r="GF27" s="5">
        <f t="shared" si="26"/>
        <v>96.49180504344655</v>
      </c>
      <c r="GG27" s="5">
        <f t="shared" si="26"/>
        <v>374.3288844393887</v>
      </c>
      <c r="GH27" s="5">
        <f t="shared" si="26"/>
        <v>799.9999859741243</v>
      </c>
      <c r="GI27" s="5">
        <f t="shared" si="26"/>
        <v>1322.1628925662212</v>
      </c>
      <c r="GJ27" s="5">
        <f t="shared" si="26"/>
        <v>1877.837051376933</v>
      </c>
      <c r="GK27" s="5">
        <f t="shared" si="26"/>
        <v>2399.9999579765713</v>
      </c>
      <c r="GL27" s="5">
        <f t="shared" si="26"/>
        <v>2825.671059525487</v>
      </c>
      <c r="GM27" s="5">
        <f t="shared" si="26"/>
        <v>3103.5081389405655</v>
      </c>
      <c r="GN27" s="5">
        <f t="shared" si="26"/>
        <v>3199.999944005764</v>
      </c>
      <c r="GO27" s="5">
        <f t="shared" si="26"/>
        <v>3103.5081389628517</v>
      </c>
      <c r="GP27" s="5">
        <f t="shared" si="26"/>
        <v>2825.671059567373</v>
      </c>
      <c r="GQ27" s="5">
        <f t="shared" si="26"/>
        <v>2399.999958032984</v>
      </c>
      <c r="GR27" s="5">
        <f aca="true" t="shared" si="27" ref="GR27:HO27">GR26*GR26</f>
        <v>1877.8370514410828</v>
      </c>
      <c r="GS27" s="5">
        <f t="shared" si="27"/>
        <v>1322.162892630371</v>
      </c>
      <c r="GT27" s="5">
        <f t="shared" si="27"/>
        <v>799.9999860305466</v>
      </c>
      <c r="GU27" s="5">
        <f t="shared" si="27"/>
        <v>374.32888448126675</v>
      </c>
      <c r="GV27" s="5">
        <f t="shared" si="27"/>
        <v>96.49180506572557</v>
      </c>
      <c r="GW27" s="5">
        <f t="shared" si="27"/>
        <v>3.638414406205402E-19</v>
      </c>
      <c r="GX27" s="5">
        <f t="shared" si="27"/>
        <v>96.49180504238494</v>
      </c>
      <c r="GY27" s="5">
        <f t="shared" si="27"/>
        <v>374.3288844374007</v>
      </c>
      <c r="GZ27" s="5">
        <f t="shared" si="27"/>
        <v>799.999985971446</v>
      </c>
      <c r="HA27" s="5">
        <f t="shared" si="27"/>
        <v>1322.1628925631644</v>
      </c>
      <c r="HB27" s="5">
        <f t="shared" si="27"/>
        <v>1877.837051373876</v>
      </c>
      <c r="HC27" s="5">
        <f t="shared" si="27"/>
        <v>2399.9999579738833</v>
      </c>
      <c r="HD27" s="5">
        <f t="shared" si="27"/>
        <v>2825.671059523507</v>
      </c>
      <c r="HE27" s="5">
        <f t="shared" si="27"/>
        <v>3103.508138939504</v>
      </c>
      <c r="HF27" s="5">
        <f t="shared" si="27"/>
        <v>3199.999944005764</v>
      </c>
      <c r="HG27" s="5">
        <f t="shared" si="27"/>
        <v>3103.5081389639136</v>
      </c>
      <c r="HH27" s="5">
        <f t="shared" si="27"/>
        <v>2825.671059569368</v>
      </c>
      <c r="HI27" s="5">
        <f t="shared" si="27"/>
        <v>2399.999958035672</v>
      </c>
      <c r="HJ27" s="5">
        <f t="shared" si="27"/>
        <v>1877.8370514441397</v>
      </c>
      <c r="HK27" s="5">
        <f t="shared" si="27"/>
        <v>1322.1628926334276</v>
      </c>
      <c r="HL27" s="5">
        <f t="shared" si="27"/>
        <v>799.9999860332346</v>
      </c>
      <c r="HM27" s="5">
        <f t="shared" si="27"/>
        <v>374.328884483262</v>
      </c>
      <c r="HN27" s="5">
        <f t="shared" si="27"/>
        <v>96.49180506678718</v>
      </c>
      <c r="HO27" s="5">
        <f t="shared" si="27"/>
        <v>4.330494743687342E-19</v>
      </c>
      <c r="HP27" s="14"/>
    </row>
    <row r="28" spans="2:224" ht="12.75">
      <c r="B28" s="3"/>
      <c r="C28" s="9"/>
      <c r="D28" s="9"/>
      <c r="E28" s="12"/>
      <c r="F28" s="20" t="s">
        <v>6</v>
      </c>
      <c r="H28" s="86" t="s">
        <v>10</v>
      </c>
      <c r="I28" s="86"/>
      <c r="J28" s="86"/>
      <c r="K28" s="86"/>
      <c r="L28" s="86"/>
      <c r="M28" s="86"/>
      <c r="N28" s="86"/>
      <c r="O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3"/>
    </row>
    <row r="29" spans="2:224" ht="12.75">
      <c r="B29" s="3"/>
      <c r="C29" s="122" t="s">
        <v>20</v>
      </c>
      <c r="D29" s="122"/>
      <c r="E29" s="122"/>
      <c r="F29" s="49">
        <v>3</v>
      </c>
      <c r="G29" s="25"/>
      <c r="H29" s="25"/>
      <c r="I29" s="25"/>
      <c r="J29" s="25"/>
      <c r="K29" s="25"/>
      <c r="L29" s="25"/>
      <c r="M29" s="25"/>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3"/>
    </row>
    <row r="30" spans="2:224" ht="4.5" customHeight="1">
      <c r="B30" s="3"/>
      <c r="C30" s="9"/>
      <c r="D30" s="9"/>
      <c r="E30" s="12"/>
      <c r="F30" s="11"/>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3"/>
    </row>
    <row r="31" spans="2:223" ht="12.75">
      <c r="B31" t="s">
        <v>1</v>
      </c>
      <c r="C31" s="107" t="s">
        <v>7</v>
      </c>
      <c r="D31" s="107"/>
      <c r="E31" s="107"/>
      <c r="F31" s="107"/>
      <c r="G31" s="51">
        <v>0</v>
      </c>
      <c r="H31" s="19">
        <f>$G$31</f>
        <v>0</v>
      </c>
      <c r="I31" s="19">
        <f aca="true" t="shared" si="28" ref="I31:BT31">$G$31</f>
        <v>0</v>
      </c>
      <c r="J31" s="19">
        <f t="shared" si="28"/>
        <v>0</v>
      </c>
      <c r="K31" s="19">
        <f t="shared" si="28"/>
        <v>0</v>
      </c>
      <c r="L31" s="19">
        <f t="shared" si="28"/>
        <v>0</v>
      </c>
      <c r="M31" s="19">
        <f t="shared" si="28"/>
        <v>0</v>
      </c>
      <c r="N31" s="19">
        <f t="shared" si="28"/>
        <v>0</v>
      </c>
      <c r="O31" s="19">
        <f t="shared" si="28"/>
        <v>0</v>
      </c>
      <c r="P31" s="19">
        <f t="shared" si="28"/>
        <v>0</v>
      </c>
      <c r="Q31" s="19">
        <f t="shared" si="28"/>
        <v>0</v>
      </c>
      <c r="R31" s="19">
        <f t="shared" si="28"/>
        <v>0</v>
      </c>
      <c r="S31" s="19">
        <f t="shared" si="28"/>
        <v>0</v>
      </c>
      <c r="T31" s="19">
        <f t="shared" si="28"/>
        <v>0</v>
      </c>
      <c r="U31" s="19">
        <f t="shared" si="28"/>
        <v>0</v>
      </c>
      <c r="V31" s="19">
        <f t="shared" si="28"/>
        <v>0</v>
      </c>
      <c r="W31" s="19">
        <f t="shared" si="28"/>
        <v>0</v>
      </c>
      <c r="X31" s="19">
        <f t="shared" si="28"/>
        <v>0</v>
      </c>
      <c r="Y31" s="19">
        <f t="shared" si="28"/>
        <v>0</v>
      </c>
      <c r="Z31" s="19">
        <f t="shared" si="28"/>
        <v>0</v>
      </c>
      <c r="AA31" s="19">
        <f t="shared" si="28"/>
        <v>0</v>
      </c>
      <c r="AB31" s="19">
        <f t="shared" si="28"/>
        <v>0</v>
      </c>
      <c r="AC31" s="19">
        <f t="shared" si="28"/>
        <v>0</v>
      </c>
      <c r="AD31" s="19">
        <f t="shared" si="28"/>
        <v>0</v>
      </c>
      <c r="AE31" s="19">
        <f t="shared" si="28"/>
        <v>0</v>
      </c>
      <c r="AF31" s="19">
        <f t="shared" si="28"/>
        <v>0</v>
      </c>
      <c r="AG31" s="19">
        <f t="shared" si="28"/>
        <v>0</v>
      </c>
      <c r="AH31" s="19">
        <f t="shared" si="28"/>
        <v>0</v>
      </c>
      <c r="AI31" s="19">
        <f t="shared" si="28"/>
        <v>0</v>
      </c>
      <c r="AJ31" s="19">
        <f t="shared" si="28"/>
        <v>0</v>
      </c>
      <c r="AK31" s="19">
        <f t="shared" si="28"/>
        <v>0</v>
      </c>
      <c r="AL31" s="19">
        <f t="shared" si="28"/>
        <v>0</v>
      </c>
      <c r="AM31" s="19">
        <f t="shared" si="28"/>
        <v>0</v>
      </c>
      <c r="AN31" s="19">
        <f t="shared" si="28"/>
        <v>0</v>
      </c>
      <c r="AO31" s="19">
        <f t="shared" si="28"/>
        <v>0</v>
      </c>
      <c r="AP31" s="19">
        <f t="shared" si="28"/>
        <v>0</v>
      </c>
      <c r="AQ31" s="19">
        <f t="shared" si="28"/>
        <v>0</v>
      </c>
      <c r="AR31" s="19">
        <f t="shared" si="28"/>
        <v>0</v>
      </c>
      <c r="AS31" s="19">
        <f t="shared" si="28"/>
        <v>0</v>
      </c>
      <c r="AT31" s="19">
        <f t="shared" si="28"/>
        <v>0</v>
      </c>
      <c r="AU31" s="19">
        <f t="shared" si="28"/>
        <v>0</v>
      </c>
      <c r="AV31" s="19">
        <f t="shared" si="28"/>
        <v>0</v>
      </c>
      <c r="AW31" s="19">
        <f t="shared" si="28"/>
        <v>0</v>
      </c>
      <c r="AX31" s="19">
        <f t="shared" si="28"/>
        <v>0</v>
      </c>
      <c r="AY31" s="19">
        <f t="shared" si="28"/>
        <v>0</v>
      </c>
      <c r="AZ31" s="19">
        <f t="shared" si="28"/>
        <v>0</v>
      </c>
      <c r="BA31" s="19">
        <f t="shared" si="28"/>
        <v>0</v>
      </c>
      <c r="BB31" s="19">
        <f t="shared" si="28"/>
        <v>0</v>
      </c>
      <c r="BC31" s="19">
        <f t="shared" si="28"/>
        <v>0</v>
      </c>
      <c r="BD31" s="19">
        <f t="shared" si="28"/>
        <v>0</v>
      </c>
      <c r="BE31" s="19">
        <f t="shared" si="28"/>
        <v>0</v>
      </c>
      <c r="BF31" s="19">
        <f t="shared" si="28"/>
        <v>0</v>
      </c>
      <c r="BG31" s="19">
        <f t="shared" si="28"/>
        <v>0</v>
      </c>
      <c r="BH31" s="19">
        <f t="shared" si="28"/>
        <v>0</v>
      </c>
      <c r="BI31" s="19">
        <f t="shared" si="28"/>
        <v>0</v>
      </c>
      <c r="BJ31" s="19">
        <f t="shared" si="28"/>
        <v>0</v>
      </c>
      <c r="BK31" s="19">
        <f t="shared" si="28"/>
        <v>0</v>
      </c>
      <c r="BL31" s="19">
        <f t="shared" si="28"/>
        <v>0</v>
      </c>
      <c r="BM31" s="19">
        <f t="shared" si="28"/>
        <v>0</v>
      </c>
      <c r="BN31" s="19">
        <f t="shared" si="28"/>
        <v>0</v>
      </c>
      <c r="BO31" s="19">
        <f t="shared" si="28"/>
        <v>0</v>
      </c>
      <c r="BP31" s="19">
        <f t="shared" si="28"/>
        <v>0</v>
      </c>
      <c r="BQ31" s="19">
        <f t="shared" si="28"/>
        <v>0</v>
      </c>
      <c r="BR31" s="19">
        <f t="shared" si="28"/>
        <v>0</v>
      </c>
      <c r="BS31" s="19">
        <f t="shared" si="28"/>
        <v>0</v>
      </c>
      <c r="BT31" s="19">
        <f t="shared" si="28"/>
        <v>0</v>
      </c>
      <c r="BU31" s="19">
        <f aca="true" t="shared" si="29" ref="BU31:EF31">$G$31</f>
        <v>0</v>
      </c>
      <c r="BV31" s="19">
        <f t="shared" si="29"/>
        <v>0</v>
      </c>
      <c r="BW31" s="19">
        <f t="shared" si="29"/>
        <v>0</v>
      </c>
      <c r="BX31" s="19">
        <f t="shared" si="29"/>
        <v>0</v>
      </c>
      <c r="BY31" s="19">
        <f t="shared" si="29"/>
        <v>0</v>
      </c>
      <c r="BZ31" s="19">
        <f t="shared" si="29"/>
        <v>0</v>
      </c>
      <c r="CA31" s="19">
        <f t="shared" si="29"/>
        <v>0</v>
      </c>
      <c r="CB31" s="19">
        <f t="shared" si="29"/>
        <v>0</v>
      </c>
      <c r="CC31" s="19">
        <f t="shared" si="29"/>
        <v>0</v>
      </c>
      <c r="CD31" s="19">
        <f t="shared" si="29"/>
        <v>0</v>
      </c>
      <c r="CE31" s="19">
        <f t="shared" si="29"/>
        <v>0</v>
      </c>
      <c r="CF31" s="19">
        <f t="shared" si="29"/>
        <v>0</v>
      </c>
      <c r="CG31" s="19">
        <f t="shared" si="29"/>
        <v>0</v>
      </c>
      <c r="CH31" s="19">
        <f t="shared" si="29"/>
        <v>0</v>
      </c>
      <c r="CI31" s="19">
        <f t="shared" si="29"/>
        <v>0</v>
      </c>
      <c r="CJ31" s="19">
        <f t="shared" si="29"/>
        <v>0</v>
      </c>
      <c r="CK31" s="19">
        <f t="shared" si="29"/>
        <v>0</v>
      </c>
      <c r="CL31" s="19">
        <f t="shared" si="29"/>
        <v>0</v>
      </c>
      <c r="CM31" s="19">
        <f t="shared" si="29"/>
        <v>0</v>
      </c>
      <c r="CN31" s="19">
        <f t="shared" si="29"/>
        <v>0</v>
      </c>
      <c r="CO31" s="19">
        <f t="shared" si="29"/>
        <v>0</v>
      </c>
      <c r="CP31" s="19">
        <f t="shared" si="29"/>
        <v>0</v>
      </c>
      <c r="CQ31" s="19">
        <f t="shared" si="29"/>
        <v>0</v>
      </c>
      <c r="CR31" s="19">
        <f t="shared" si="29"/>
        <v>0</v>
      </c>
      <c r="CS31" s="19">
        <f t="shared" si="29"/>
        <v>0</v>
      </c>
      <c r="CT31" s="19">
        <f t="shared" si="29"/>
        <v>0</v>
      </c>
      <c r="CU31" s="19">
        <f t="shared" si="29"/>
        <v>0</v>
      </c>
      <c r="CV31" s="19">
        <f t="shared" si="29"/>
        <v>0</v>
      </c>
      <c r="CW31" s="19">
        <f t="shared" si="29"/>
        <v>0</v>
      </c>
      <c r="CX31" s="19">
        <f t="shared" si="29"/>
        <v>0</v>
      </c>
      <c r="CY31" s="19">
        <f t="shared" si="29"/>
        <v>0</v>
      </c>
      <c r="CZ31" s="19">
        <f t="shared" si="29"/>
        <v>0</v>
      </c>
      <c r="DA31" s="19">
        <f t="shared" si="29"/>
        <v>0</v>
      </c>
      <c r="DB31" s="19">
        <f t="shared" si="29"/>
        <v>0</v>
      </c>
      <c r="DC31" s="19">
        <f t="shared" si="29"/>
        <v>0</v>
      </c>
      <c r="DD31" s="19">
        <f t="shared" si="29"/>
        <v>0</v>
      </c>
      <c r="DE31" s="19">
        <f t="shared" si="29"/>
        <v>0</v>
      </c>
      <c r="DF31" s="19">
        <f t="shared" si="29"/>
        <v>0</v>
      </c>
      <c r="DG31" s="19">
        <f t="shared" si="29"/>
        <v>0</v>
      </c>
      <c r="DH31" s="19">
        <f t="shared" si="29"/>
        <v>0</v>
      </c>
      <c r="DI31" s="19">
        <f t="shared" si="29"/>
        <v>0</v>
      </c>
      <c r="DJ31" s="19">
        <f t="shared" si="29"/>
        <v>0</v>
      </c>
      <c r="DK31" s="19">
        <f t="shared" si="29"/>
        <v>0</v>
      </c>
      <c r="DL31" s="19">
        <f t="shared" si="29"/>
        <v>0</v>
      </c>
      <c r="DM31" s="19">
        <f t="shared" si="29"/>
        <v>0</v>
      </c>
      <c r="DN31" s="19">
        <f t="shared" si="29"/>
        <v>0</v>
      </c>
      <c r="DO31" s="19">
        <f t="shared" si="29"/>
        <v>0</v>
      </c>
      <c r="DP31" s="19">
        <f t="shared" si="29"/>
        <v>0</v>
      </c>
      <c r="DQ31" s="19">
        <f t="shared" si="29"/>
        <v>0</v>
      </c>
      <c r="DR31" s="19">
        <f t="shared" si="29"/>
        <v>0</v>
      </c>
      <c r="DS31" s="19">
        <f t="shared" si="29"/>
        <v>0</v>
      </c>
      <c r="DT31" s="19">
        <f t="shared" si="29"/>
        <v>0</v>
      </c>
      <c r="DU31" s="19">
        <f t="shared" si="29"/>
        <v>0</v>
      </c>
      <c r="DV31" s="19">
        <f t="shared" si="29"/>
        <v>0</v>
      </c>
      <c r="DW31" s="19">
        <f t="shared" si="29"/>
        <v>0</v>
      </c>
      <c r="DX31" s="19">
        <f t="shared" si="29"/>
        <v>0</v>
      </c>
      <c r="DY31" s="19">
        <f t="shared" si="29"/>
        <v>0</v>
      </c>
      <c r="DZ31" s="19">
        <f t="shared" si="29"/>
        <v>0</v>
      </c>
      <c r="EA31" s="19">
        <f t="shared" si="29"/>
        <v>0</v>
      </c>
      <c r="EB31" s="19">
        <f t="shared" si="29"/>
        <v>0</v>
      </c>
      <c r="EC31" s="19">
        <f t="shared" si="29"/>
        <v>0</v>
      </c>
      <c r="ED31" s="19">
        <f t="shared" si="29"/>
        <v>0</v>
      </c>
      <c r="EE31" s="19">
        <f t="shared" si="29"/>
        <v>0</v>
      </c>
      <c r="EF31" s="19">
        <f t="shared" si="29"/>
        <v>0</v>
      </c>
      <c r="EG31" s="19">
        <f aca="true" t="shared" si="30" ref="EG31:GR31">$G$31</f>
        <v>0</v>
      </c>
      <c r="EH31" s="19">
        <f t="shared" si="30"/>
        <v>0</v>
      </c>
      <c r="EI31" s="19">
        <f t="shared" si="30"/>
        <v>0</v>
      </c>
      <c r="EJ31" s="19">
        <f t="shared" si="30"/>
        <v>0</v>
      </c>
      <c r="EK31" s="19">
        <f t="shared" si="30"/>
        <v>0</v>
      </c>
      <c r="EL31" s="19">
        <f t="shared" si="30"/>
        <v>0</v>
      </c>
      <c r="EM31" s="19">
        <f t="shared" si="30"/>
        <v>0</v>
      </c>
      <c r="EN31" s="19">
        <f t="shared" si="30"/>
        <v>0</v>
      </c>
      <c r="EO31" s="19">
        <f t="shared" si="30"/>
        <v>0</v>
      </c>
      <c r="EP31" s="19">
        <f t="shared" si="30"/>
        <v>0</v>
      </c>
      <c r="EQ31" s="19">
        <f t="shared" si="30"/>
        <v>0</v>
      </c>
      <c r="ER31" s="19">
        <f t="shared" si="30"/>
        <v>0</v>
      </c>
      <c r="ES31" s="19">
        <f t="shared" si="30"/>
        <v>0</v>
      </c>
      <c r="ET31" s="19">
        <f t="shared" si="30"/>
        <v>0</v>
      </c>
      <c r="EU31" s="19">
        <f t="shared" si="30"/>
        <v>0</v>
      </c>
      <c r="EV31" s="19">
        <f t="shared" si="30"/>
        <v>0</v>
      </c>
      <c r="EW31" s="19">
        <f t="shared" si="30"/>
        <v>0</v>
      </c>
      <c r="EX31" s="19">
        <f t="shared" si="30"/>
        <v>0</v>
      </c>
      <c r="EY31" s="19">
        <f t="shared" si="30"/>
        <v>0</v>
      </c>
      <c r="EZ31" s="19">
        <f t="shared" si="30"/>
        <v>0</v>
      </c>
      <c r="FA31" s="19">
        <f t="shared" si="30"/>
        <v>0</v>
      </c>
      <c r="FB31" s="19">
        <f t="shared" si="30"/>
        <v>0</v>
      </c>
      <c r="FC31" s="19">
        <f t="shared" si="30"/>
        <v>0</v>
      </c>
      <c r="FD31" s="19">
        <f t="shared" si="30"/>
        <v>0</v>
      </c>
      <c r="FE31" s="19">
        <f t="shared" si="30"/>
        <v>0</v>
      </c>
      <c r="FF31" s="19">
        <f t="shared" si="30"/>
        <v>0</v>
      </c>
      <c r="FG31" s="19">
        <f t="shared" si="30"/>
        <v>0</v>
      </c>
      <c r="FH31" s="19">
        <f t="shared" si="30"/>
        <v>0</v>
      </c>
      <c r="FI31" s="19">
        <f t="shared" si="30"/>
        <v>0</v>
      </c>
      <c r="FJ31" s="19">
        <f t="shared" si="30"/>
        <v>0</v>
      </c>
      <c r="FK31" s="19">
        <f t="shared" si="30"/>
        <v>0</v>
      </c>
      <c r="FL31" s="19">
        <f t="shared" si="30"/>
        <v>0</v>
      </c>
      <c r="FM31" s="19">
        <f t="shared" si="30"/>
        <v>0</v>
      </c>
      <c r="FN31" s="19">
        <f t="shared" si="30"/>
        <v>0</v>
      </c>
      <c r="FO31" s="19">
        <f t="shared" si="30"/>
        <v>0</v>
      </c>
      <c r="FP31" s="19">
        <f t="shared" si="30"/>
        <v>0</v>
      </c>
      <c r="FQ31" s="19">
        <f t="shared" si="30"/>
        <v>0</v>
      </c>
      <c r="FR31" s="19">
        <f t="shared" si="30"/>
        <v>0</v>
      </c>
      <c r="FS31" s="19">
        <f t="shared" si="30"/>
        <v>0</v>
      </c>
      <c r="FT31" s="19">
        <f t="shared" si="30"/>
        <v>0</v>
      </c>
      <c r="FU31" s="19">
        <f t="shared" si="30"/>
        <v>0</v>
      </c>
      <c r="FV31" s="19">
        <f t="shared" si="30"/>
        <v>0</v>
      </c>
      <c r="FW31" s="19">
        <f t="shared" si="30"/>
        <v>0</v>
      </c>
      <c r="FX31" s="19">
        <f t="shared" si="30"/>
        <v>0</v>
      </c>
      <c r="FY31" s="19">
        <f t="shared" si="30"/>
        <v>0</v>
      </c>
      <c r="FZ31" s="19">
        <f t="shared" si="30"/>
        <v>0</v>
      </c>
      <c r="GA31" s="19">
        <f t="shared" si="30"/>
        <v>0</v>
      </c>
      <c r="GB31" s="19">
        <f t="shared" si="30"/>
        <v>0</v>
      </c>
      <c r="GC31" s="19">
        <f t="shared" si="30"/>
        <v>0</v>
      </c>
      <c r="GD31" s="19">
        <f t="shared" si="30"/>
        <v>0</v>
      </c>
      <c r="GE31" s="19">
        <f t="shared" si="30"/>
        <v>0</v>
      </c>
      <c r="GF31" s="19">
        <f t="shared" si="30"/>
        <v>0</v>
      </c>
      <c r="GG31" s="19">
        <f t="shared" si="30"/>
        <v>0</v>
      </c>
      <c r="GH31" s="19">
        <f t="shared" si="30"/>
        <v>0</v>
      </c>
      <c r="GI31" s="19">
        <f t="shared" si="30"/>
        <v>0</v>
      </c>
      <c r="GJ31" s="19">
        <f t="shared" si="30"/>
        <v>0</v>
      </c>
      <c r="GK31" s="19">
        <f t="shared" si="30"/>
        <v>0</v>
      </c>
      <c r="GL31" s="19">
        <f t="shared" si="30"/>
        <v>0</v>
      </c>
      <c r="GM31" s="19">
        <f t="shared" si="30"/>
        <v>0</v>
      </c>
      <c r="GN31" s="19">
        <f t="shared" si="30"/>
        <v>0</v>
      </c>
      <c r="GO31" s="19">
        <f t="shared" si="30"/>
        <v>0</v>
      </c>
      <c r="GP31" s="19">
        <f t="shared" si="30"/>
        <v>0</v>
      </c>
      <c r="GQ31" s="19">
        <f t="shared" si="30"/>
        <v>0</v>
      </c>
      <c r="GR31" s="19">
        <f t="shared" si="30"/>
        <v>0</v>
      </c>
      <c r="GS31" s="19">
        <f aca="true" t="shared" si="31" ref="GS31:HO31">$G$31</f>
        <v>0</v>
      </c>
      <c r="GT31" s="19">
        <f t="shared" si="31"/>
        <v>0</v>
      </c>
      <c r="GU31" s="19">
        <f t="shared" si="31"/>
        <v>0</v>
      </c>
      <c r="GV31" s="19">
        <f t="shared" si="31"/>
        <v>0</v>
      </c>
      <c r="GW31" s="19">
        <f t="shared" si="31"/>
        <v>0</v>
      </c>
      <c r="GX31" s="19">
        <f t="shared" si="31"/>
        <v>0</v>
      </c>
      <c r="GY31" s="19">
        <f t="shared" si="31"/>
        <v>0</v>
      </c>
      <c r="GZ31" s="19">
        <f t="shared" si="31"/>
        <v>0</v>
      </c>
      <c r="HA31" s="19">
        <f t="shared" si="31"/>
        <v>0</v>
      </c>
      <c r="HB31" s="19">
        <f t="shared" si="31"/>
        <v>0</v>
      </c>
      <c r="HC31" s="19">
        <f t="shared" si="31"/>
        <v>0</v>
      </c>
      <c r="HD31" s="19">
        <f t="shared" si="31"/>
        <v>0</v>
      </c>
      <c r="HE31" s="19">
        <f t="shared" si="31"/>
        <v>0</v>
      </c>
      <c r="HF31" s="19">
        <f t="shared" si="31"/>
        <v>0</v>
      </c>
      <c r="HG31" s="19">
        <f t="shared" si="31"/>
        <v>0</v>
      </c>
      <c r="HH31" s="19">
        <f t="shared" si="31"/>
        <v>0</v>
      </c>
      <c r="HI31" s="19">
        <f t="shared" si="31"/>
        <v>0</v>
      </c>
      <c r="HJ31" s="19">
        <f t="shared" si="31"/>
        <v>0</v>
      </c>
      <c r="HK31" s="19">
        <f t="shared" si="31"/>
        <v>0</v>
      </c>
      <c r="HL31" s="19">
        <f t="shared" si="31"/>
        <v>0</v>
      </c>
      <c r="HM31" s="19">
        <f t="shared" si="31"/>
        <v>0</v>
      </c>
      <c r="HN31" s="19">
        <f t="shared" si="31"/>
        <v>0</v>
      </c>
      <c r="HO31" s="19">
        <f t="shared" si="31"/>
        <v>0</v>
      </c>
    </row>
    <row r="32" spans="3:6" ht="12.75">
      <c r="C32" s="107" t="s">
        <v>17</v>
      </c>
      <c r="D32" s="107"/>
      <c r="E32" s="107"/>
      <c r="F32" s="107"/>
    </row>
    <row r="33" ht="5.25" customHeight="1">
      <c r="G33" s="3"/>
    </row>
    <row r="34" spans="2:223" ht="12.75">
      <c r="B34" t="s">
        <v>1</v>
      </c>
      <c r="C34" s="121" t="s">
        <v>9</v>
      </c>
      <c r="D34" s="121"/>
      <c r="E34" s="121"/>
      <c r="F34" s="121"/>
      <c r="G34" s="52">
        <v>0</v>
      </c>
      <c r="H34" s="52">
        <v>0</v>
      </c>
      <c r="I34" s="52">
        <v>0</v>
      </c>
      <c r="J34" s="52">
        <v>0</v>
      </c>
      <c r="K34" s="52">
        <v>0</v>
      </c>
      <c r="L34" s="52">
        <v>0</v>
      </c>
      <c r="M34" s="52">
        <v>0</v>
      </c>
      <c r="N34" s="52">
        <v>0</v>
      </c>
      <c r="O34" s="52">
        <v>0</v>
      </c>
      <c r="P34" s="52">
        <v>0</v>
      </c>
      <c r="Q34" s="52">
        <v>0</v>
      </c>
      <c r="R34" s="52">
        <v>0</v>
      </c>
      <c r="S34" s="52">
        <v>0</v>
      </c>
      <c r="T34" s="52">
        <v>0</v>
      </c>
      <c r="U34" s="52">
        <v>0</v>
      </c>
      <c r="V34" s="52">
        <v>0</v>
      </c>
      <c r="W34" s="52">
        <v>0</v>
      </c>
      <c r="X34" s="52">
        <v>0</v>
      </c>
      <c r="Y34" s="52">
        <v>0</v>
      </c>
      <c r="Z34" s="52">
        <v>0</v>
      </c>
      <c r="AA34" s="52">
        <v>0</v>
      </c>
      <c r="AB34" s="52">
        <v>0</v>
      </c>
      <c r="AC34" s="52">
        <v>0</v>
      </c>
      <c r="AD34" s="52">
        <v>0</v>
      </c>
      <c r="AE34" s="52">
        <v>0</v>
      </c>
      <c r="AF34" s="52">
        <v>0</v>
      </c>
      <c r="AG34" s="52">
        <v>0</v>
      </c>
      <c r="AH34" s="52">
        <v>0</v>
      </c>
      <c r="AI34" s="52">
        <v>0</v>
      </c>
      <c r="AJ34" s="52">
        <v>0</v>
      </c>
      <c r="AK34" s="52">
        <v>0</v>
      </c>
      <c r="AL34" s="52">
        <v>0</v>
      </c>
      <c r="AM34" s="52">
        <v>0</v>
      </c>
      <c r="AN34" s="52">
        <v>0</v>
      </c>
      <c r="AO34" s="52">
        <v>0</v>
      </c>
      <c r="AP34" s="52">
        <v>0</v>
      </c>
      <c r="AQ34" s="52">
        <v>0</v>
      </c>
      <c r="AR34" s="52">
        <v>0</v>
      </c>
      <c r="AS34" s="52">
        <v>0</v>
      </c>
      <c r="AT34" s="52">
        <v>0</v>
      </c>
      <c r="AU34" s="52">
        <v>0</v>
      </c>
      <c r="AV34" s="52">
        <v>0</v>
      </c>
      <c r="AW34" s="52">
        <v>0</v>
      </c>
      <c r="AX34" s="52">
        <v>0</v>
      </c>
      <c r="AY34" s="52">
        <v>0</v>
      </c>
      <c r="AZ34" s="52">
        <v>0</v>
      </c>
      <c r="BA34" s="52">
        <v>0</v>
      </c>
      <c r="BB34" s="52">
        <v>0</v>
      </c>
      <c r="BC34" s="52">
        <v>0</v>
      </c>
      <c r="BD34" s="52">
        <v>0</v>
      </c>
      <c r="BE34" s="52">
        <v>0</v>
      </c>
      <c r="BF34" s="52">
        <v>0</v>
      </c>
      <c r="BG34" s="52">
        <v>0</v>
      </c>
      <c r="BH34" s="52">
        <v>0</v>
      </c>
      <c r="BI34" s="52">
        <v>0</v>
      </c>
      <c r="BJ34" s="52">
        <v>0</v>
      </c>
      <c r="BK34" s="52">
        <v>0</v>
      </c>
      <c r="BL34" s="52">
        <v>0</v>
      </c>
      <c r="BM34" s="52">
        <v>0</v>
      </c>
      <c r="BN34" s="52">
        <v>0</v>
      </c>
      <c r="BO34" s="52">
        <v>0</v>
      </c>
      <c r="BP34" s="52">
        <v>0</v>
      </c>
      <c r="BQ34" s="52">
        <v>0</v>
      </c>
      <c r="BR34" s="52">
        <v>0</v>
      </c>
      <c r="BS34" s="52">
        <v>0</v>
      </c>
      <c r="BT34" s="52">
        <v>0</v>
      </c>
      <c r="BU34" s="52">
        <v>0</v>
      </c>
      <c r="BV34" s="52">
        <v>0</v>
      </c>
      <c r="BW34" s="52">
        <v>0</v>
      </c>
      <c r="BX34" s="52">
        <v>0</v>
      </c>
      <c r="BY34" s="52">
        <v>0</v>
      </c>
      <c r="BZ34" s="52">
        <v>0</v>
      </c>
      <c r="CA34" s="52">
        <v>0</v>
      </c>
      <c r="CB34" s="52">
        <v>0</v>
      </c>
      <c r="CC34" s="52">
        <v>0</v>
      </c>
      <c r="CD34" s="52">
        <v>0</v>
      </c>
      <c r="CE34" s="52">
        <v>0</v>
      </c>
      <c r="CF34" s="52">
        <v>0</v>
      </c>
      <c r="CG34" s="52">
        <v>0</v>
      </c>
      <c r="CH34" s="52">
        <v>0</v>
      </c>
      <c r="CI34" s="52">
        <v>0</v>
      </c>
      <c r="CJ34" s="52">
        <v>0</v>
      </c>
      <c r="CK34" s="52">
        <v>0</v>
      </c>
      <c r="CL34" s="52">
        <v>0</v>
      </c>
      <c r="CM34" s="52">
        <v>0</v>
      </c>
      <c r="CN34" s="52">
        <v>0</v>
      </c>
      <c r="CO34" s="52">
        <v>0</v>
      </c>
      <c r="CP34" s="52">
        <v>0</v>
      </c>
      <c r="CQ34" s="52">
        <v>0</v>
      </c>
      <c r="CR34" s="52">
        <v>0</v>
      </c>
      <c r="CS34" s="52">
        <v>0</v>
      </c>
      <c r="CT34" s="52">
        <v>0</v>
      </c>
      <c r="CU34" s="52">
        <v>0</v>
      </c>
      <c r="CV34" s="52">
        <v>0</v>
      </c>
      <c r="CW34" s="52">
        <v>0</v>
      </c>
      <c r="CX34" s="52">
        <v>0</v>
      </c>
      <c r="CY34" s="52">
        <v>0</v>
      </c>
      <c r="CZ34" s="52">
        <v>0</v>
      </c>
      <c r="DA34" s="52">
        <v>0</v>
      </c>
      <c r="DB34" s="52">
        <v>0</v>
      </c>
      <c r="DC34" s="52">
        <v>0</v>
      </c>
      <c r="DD34" s="52">
        <v>0</v>
      </c>
      <c r="DE34" s="52">
        <v>0</v>
      </c>
      <c r="DF34" s="52">
        <v>0</v>
      </c>
      <c r="DG34" s="52">
        <v>0</v>
      </c>
      <c r="DH34" s="52">
        <v>0</v>
      </c>
      <c r="DI34" s="52">
        <v>0</v>
      </c>
      <c r="DJ34" s="52">
        <v>0</v>
      </c>
      <c r="DK34" s="52">
        <v>0</v>
      </c>
      <c r="DL34" s="52">
        <v>0</v>
      </c>
      <c r="DM34" s="52">
        <v>0</v>
      </c>
      <c r="DN34" s="52">
        <v>0</v>
      </c>
      <c r="DO34" s="52">
        <v>0</v>
      </c>
      <c r="DP34" s="52">
        <v>0</v>
      </c>
      <c r="DQ34" s="52">
        <v>0</v>
      </c>
      <c r="DR34" s="52">
        <v>0</v>
      </c>
      <c r="DS34" s="52">
        <v>0</v>
      </c>
      <c r="DT34" s="52">
        <v>0</v>
      </c>
      <c r="DU34" s="52">
        <v>0</v>
      </c>
      <c r="DV34" s="52">
        <v>0</v>
      </c>
      <c r="DW34" s="52">
        <v>0</v>
      </c>
      <c r="DX34" s="52">
        <v>0</v>
      </c>
      <c r="DY34" s="52">
        <v>0</v>
      </c>
      <c r="DZ34" s="52">
        <v>0</v>
      </c>
      <c r="EA34" s="52">
        <v>0</v>
      </c>
      <c r="EB34" s="52">
        <v>0</v>
      </c>
      <c r="EC34" s="52">
        <v>0</v>
      </c>
      <c r="ED34" s="52">
        <v>0</v>
      </c>
      <c r="EE34" s="52">
        <v>0</v>
      </c>
      <c r="EF34" s="52">
        <v>0</v>
      </c>
      <c r="EG34" s="52">
        <v>0</v>
      </c>
      <c r="EH34" s="52">
        <v>0</v>
      </c>
      <c r="EI34" s="52">
        <v>0</v>
      </c>
      <c r="EJ34" s="52">
        <v>0</v>
      </c>
      <c r="EK34" s="52">
        <v>0</v>
      </c>
      <c r="EL34" s="52">
        <v>0</v>
      </c>
      <c r="EM34" s="52">
        <v>0</v>
      </c>
      <c r="EN34" s="52">
        <v>0</v>
      </c>
      <c r="EO34" s="52">
        <v>0</v>
      </c>
      <c r="EP34" s="52">
        <v>0</v>
      </c>
      <c r="EQ34" s="52">
        <v>0</v>
      </c>
      <c r="ER34" s="52">
        <v>0</v>
      </c>
      <c r="ES34" s="52">
        <v>0</v>
      </c>
      <c r="ET34" s="52">
        <v>0</v>
      </c>
      <c r="EU34" s="52">
        <v>0</v>
      </c>
      <c r="EV34" s="52">
        <v>0</v>
      </c>
      <c r="EW34" s="52">
        <v>0</v>
      </c>
      <c r="EX34" s="52">
        <v>0</v>
      </c>
      <c r="EY34" s="52">
        <v>0</v>
      </c>
      <c r="EZ34" s="52">
        <v>0</v>
      </c>
      <c r="FA34" s="52">
        <v>0</v>
      </c>
      <c r="FB34" s="52">
        <v>0</v>
      </c>
      <c r="FC34" s="52">
        <v>0</v>
      </c>
      <c r="FD34" s="52">
        <v>0</v>
      </c>
      <c r="FE34" s="52">
        <v>0</v>
      </c>
      <c r="FF34" s="52">
        <v>0</v>
      </c>
      <c r="FG34" s="52">
        <v>0</v>
      </c>
      <c r="FH34" s="52">
        <v>0</v>
      </c>
      <c r="FI34" s="52">
        <v>0</v>
      </c>
      <c r="FJ34" s="52">
        <v>0</v>
      </c>
      <c r="FK34" s="52">
        <v>0</v>
      </c>
      <c r="FL34" s="52">
        <v>0</v>
      </c>
      <c r="FM34" s="52">
        <v>0</v>
      </c>
      <c r="FN34" s="52">
        <v>0</v>
      </c>
      <c r="FO34" s="52">
        <v>0</v>
      </c>
      <c r="FP34" s="52">
        <v>0</v>
      </c>
      <c r="FQ34" s="52">
        <v>0</v>
      </c>
      <c r="FR34" s="52">
        <v>0</v>
      </c>
      <c r="FS34" s="52">
        <v>0</v>
      </c>
      <c r="FT34" s="52">
        <v>0</v>
      </c>
      <c r="FU34" s="52">
        <v>0</v>
      </c>
      <c r="FV34" s="52">
        <v>0</v>
      </c>
      <c r="FW34" s="52">
        <v>0</v>
      </c>
      <c r="FX34" s="52">
        <v>0</v>
      </c>
      <c r="FY34" s="52">
        <v>0</v>
      </c>
      <c r="FZ34" s="52">
        <v>0</v>
      </c>
      <c r="GA34" s="52">
        <v>0</v>
      </c>
      <c r="GB34" s="52">
        <v>0</v>
      </c>
      <c r="GC34" s="52">
        <v>0</v>
      </c>
      <c r="GD34" s="52">
        <v>0</v>
      </c>
      <c r="GE34" s="52">
        <v>0</v>
      </c>
      <c r="GF34" s="52">
        <v>0</v>
      </c>
      <c r="GG34" s="52">
        <v>0</v>
      </c>
      <c r="GH34" s="52">
        <v>0</v>
      </c>
      <c r="GI34" s="52">
        <v>0</v>
      </c>
      <c r="GJ34" s="52">
        <v>0</v>
      </c>
      <c r="GK34" s="52">
        <v>0</v>
      </c>
      <c r="GL34" s="52">
        <v>0</v>
      </c>
      <c r="GM34" s="52">
        <v>0</v>
      </c>
      <c r="GN34" s="52">
        <v>0</v>
      </c>
      <c r="GO34" s="52">
        <v>0</v>
      </c>
      <c r="GP34" s="52">
        <v>0</v>
      </c>
      <c r="GQ34" s="52">
        <v>0</v>
      </c>
      <c r="GR34" s="52">
        <v>0</v>
      </c>
      <c r="GS34" s="52">
        <v>0</v>
      </c>
      <c r="GT34" s="52">
        <v>0</v>
      </c>
      <c r="GU34" s="52">
        <v>0</v>
      </c>
      <c r="GV34" s="52">
        <v>0</v>
      </c>
      <c r="GW34" s="52">
        <v>0</v>
      </c>
      <c r="GX34" s="52">
        <v>0</v>
      </c>
      <c r="GY34" s="52">
        <v>0</v>
      </c>
      <c r="GZ34" s="52">
        <v>0</v>
      </c>
      <c r="HA34" s="52">
        <v>0</v>
      </c>
      <c r="HB34" s="52">
        <v>0</v>
      </c>
      <c r="HC34" s="52">
        <v>0</v>
      </c>
      <c r="HD34" s="52">
        <v>0</v>
      </c>
      <c r="HE34" s="52">
        <v>0</v>
      </c>
      <c r="HF34" s="52">
        <v>0</v>
      </c>
      <c r="HG34" s="52">
        <v>0</v>
      </c>
      <c r="HH34" s="52">
        <v>0</v>
      </c>
      <c r="HI34" s="52">
        <v>0</v>
      </c>
      <c r="HJ34" s="52">
        <v>0</v>
      </c>
      <c r="HK34" s="52">
        <v>0</v>
      </c>
      <c r="HL34" s="52">
        <v>0</v>
      </c>
      <c r="HM34" s="52">
        <v>0</v>
      </c>
      <c r="HN34" s="52">
        <v>0</v>
      </c>
      <c r="HO34" s="52">
        <v>0</v>
      </c>
    </row>
    <row r="35" spans="3:7" ht="12.75">
      <c r="C35" s="122" t="s">
        <v>11</v>
      </c>
      <c r="D35" s="107"/>
      <c r="E35" s="107"/>
      <c r="F35" s="107"/>
      <c r="G35" t="s">
        <v>1</v>
      </c>
    </row>
    <row r="36" ht="5.25" customHeight="1"/>
    <row r="37" spans="3:223" ht="12.75">
      <c r="C37" s="115" t="s">
        <v>8</v>
      </c>
      <c r="D37" s="115"/>
      <c r="E37" s="115"/>
      <c r="F37" s="115"/>
      <c r="G37" s="50">
        <v>0</v>
      </c>
      <c r="H37" s="117" t="s">
        <v>18</v>
      </c>
      <c r="I37" s="117"/>
      <c r="J37" s="117"/>
      <c r="K37" s="117"/>
      <c r="L37" s="116" t="s">
        <v>34</v>
      </c>
      <c r="M37" s="116"/>
      <c r="N37" s="116"/>
      <c r="O37" s="116"/>
      <c r="P37" s="116"/>
      <c r="Q37" s="116"/>
      <c r="R37" s="116"/>
      <c r="S37" s="116"/>
      <c r="T37" s="116"/>
      <c r="U37" s="116"/>
      <c r="V37" s="116"/>
      <c r="W37" s="116"/>
      <c r="X37" s="116"/>
      <c r="Y37" s="116"/>
      <c r="Z37" s="116"/>
      <c r="AA37" s="116"/>
      <c r="AB37" s="116"/>
      <c r="AC37" s="116"/>
      <c r="AD37" s="116"/>
      <c r="AE37" s="116"/>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row>
    <row r="38" spans="3:223" ht="12.75">
      <c r="C38" s="103" t="s">
        <v>28</v>
      </c>
      <c r="D38" s="103"/>
      <c r="E38" s="103"/>
      <c r="F38" s="103"/>
      <c r="G38" s="103"/>
      <c r="H38" s="3"/>
      <c r="I38" s="3"/>
      <c r="J38" s="3"/>
      <c r="K38" s="3"/>
      <c r="L38" s="3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row>
    <row r="39" spans="7:223" ht="10.5" customHeight="1" thickBot="1">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row>
    <row r="40" spans="2:223" ht="18.75" thickBot="1">
      <c r="B40" s="118" t="s">
        <v>25</v>
      </c>
      <c r="C40" s="119"/>
      <c r="D40" s="120"/>
      <c r="E40" s="48">
        <v>1</v>
      </c>
      <c r="F40" s="21" t="s">
        <v>5</v>
      </c>
      <c r="G40" s="3" t="s">
        <v>32</v>
      </c>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row>
    <row r="41" spans="3:223" ht="12.75">
      <c r="C41" s="32" t="s">
        <v>35</v>
      </c>
      <c r="D41" s="58">
        <f>MAX(G41:HN41)</f>
        <v>226.27416948477142</v>
      </c>
      <c r="E41" s="94" t="s">
        <v>81</v>
      </c>
      <c r="F41" s="95"/>
      <c r="G41" s="22">
        <f>(G26-G21)*$E$40</f>
        <v>0</v>
      </c>
      <c r="H41" s="22">
        <f aca="true" t="shared" si="32" ref="H41:BS41">(H26-H21)*$E$40</f>
        <v>-0.04448044367172521</v>
      </c>
      <c r="I41" s="22">
        <f t="shared" si="32"/>
        <v>-0.354039995593439</v>
      </c>
      <c r="J41" s="22">
        <f t="shared" si="32"/>
        <v>-1.184801952552398</v>
      </c>
      <c r="K41" s="22">
        <f t="shared" si="32"/>
        <v>-2.7752531566576195</v>
      </c>
      <c r="L41" s="22">
        <f t="shared" si="32"/>
        <v>-5.33810531744917</v>
      </c>
      <c r="M41" s="22">
        <f t="shared" si="32"/>
        <v>-9.052948608459054</v>
      </c>
      <c r="N41" s="22">
        <f t="shared" si="32"/>
        <v>-14.059923743666552</v>
      </c>
      <c r="O41" s="22">
        <f t="shared" si="32"/>
        <v>-20.45460775235616</v>
      </c>
      <c r="P41" s="22">
        <f t="shared" si="32"/>
        <v>-28.28427174236196</v>
      </c>
      <c r="Q41" s="22">
        <f t="shared" si="32"/>
        <v>-37.54562719379416</v>
      </c>
      <c r="R41" s="22">
        <f t="shared" si="32"/>
        <v>-48.18413202678766</v>
      </c>
      <c r="S41" s="22">
        <f t="shared" si="32"/>
        <v>-60.094880214197225</v>
      </c>
      <c r="T41" s="22">
        <f t="shared" si="32"/>
        <v>-73.1250505061939</v>
      </c>
      <c r="U41" s="22">
        <f t="shared" si="32"/>
        <v>-87.07784236334292</v>
      </c>
      <c r="V41" s="22">
        <f t="shared" si="32"/>
        <v>-101.7177819006595</v>
      </c>
      <c r="W41" s="22">
        <f t="shared" si="32"/>
        <v>-116.77723890394395</v>
      </c>
      <c r="X41" s="22">
        <f t="shared" si="32"/>
        <v>-131.96395906005608</v>
      </c>
      <c r="Y41" s="22">
        <f t="shared" si="32"/>
        <v>-146.96938456690845</v>
      </c>
      <c r="Z41" s="22">
        <f t="shared" si="32"/>
        <v>-161.47751219844994</v>
      </c>
      <c r="AA41" s="22">
        <f t="shared" si="32"/>
        <v>-175.17402142722358</v>
      </c>
      <c r="AB41" s="22">
        <f t="shared" si="32"/>
        <v>-187.75539685320467</v>
      </c>
      <c r="AC41" s="22">
        <f t="shared" si="32"/>
        <v>-198.93776920689223</v>
      </c>
      <c r="AD41" s="22">
        <f t="shared" si="32"/>
        <v>-208.46520758696852</v>
      </c>
      <c r="AE41" s="22">
        <f t="shared" si="32"/>
        <v>-216.11721210380227</v>
      </c>
      <c r="AF41" s="22">
        <f t="shared" si="32"/>
        <v>-221.71518022852314</v>
      </c>
      <c r="AG41" s="22">
        <f t="shared" si="32"/>
        <v>-225.12765116077043</v>
      </c>
      <c r="AH41" s="22">
        <f t="shared" si="32"/>
        <v>-226.27416948477142</v>
      </c>
      <c r="AI41" s="22">
        <f t="shared" si="32"/>
        <v>-225.12765116080854</v>
      </c>
      <c r="AJ41" s="22">
        <f t="shared" si="32"/>
        <v>-221.7151802285985</v>
      </c>
      <c r="AK41" s="22">
        <f t="shared" si="32"/>
        <v>-216.11721210391312</v>
      </c>
      <c r="AL41" s="22">
        <f t="shared" si="32"/>
        <v>-208.46520758711225</v>
      </c>
      <c r="AM41" s="22">
        <f t="shared" si="32"/>
        <v>-198.93776920706546</v>
      </c>
      <c r="AN41" s="22">
        <f t="shared" si="32"/>
        <v>-187.7553968534034</v>
      </c>
      <c r="AO41" s="22">
        <f t="shared" si="32"/>
        <v>-175.1740214274434</v>
      </c>
      <c r="AP41" s="22">
        <f t="shared" si="32"/>
        <v>-161.47751219868587</v>
      </c>
      <c r="AQ41" s="22">
        <f t="shared" si="32"/>
        <v>-146.96938456715532</v>
      </c>
      <c r="AR41" s="22">
        <f t="shared" si="32"/>
        <v>-131.96395906030858</v>
      </c>
      <c r="AS41" s="22">
        <f t="shared" si="32"/>
        <v>-116.77723890419688</v>
      </c>
      <c r="AT41" s="22">
        <f t="shared" si="32"/>
        <v>-101.71778190090782</v>
      </c>
      <c r="AU41" s="22">
        <f t="shared" si="32"/>
        <v>-87.07784236358188</v>
      </c>
      <c r="AV41" s="22">
        <f t="shared" si="32"/>
        <v>-73.12505050641943</v>
      </c>
      <c r="AW41" s="22">
        <f t="shared" si="32"/>
        <v>-60.0948802144056</v>
      </c>
      <c r="AX41" s="22">
        <f t="shared" si="32"/>
        <v>-48.18413202697594</v>
      </c>
      <c r="AY41" s="22">
        <f t="shared" si="32"/>
        <v>-37.545627193960236</v>
      </c>
      <c r="AZ41" s="22">
        <f t="shared" si="32"/>
        <v>-28.284271742504423</v>
      </c>
      <c r="BA41" s="22">
        <f t="shared" si="32"/>
        <v>-20.454607752474608</v>
      </c>
      <c r="BB41" s="22">
        <f t="shared" si="32"/>
        <v>-14.059923743761239</v>
      </c>
      <c r="BC41" s="22">
        <f t="shared" si="32"/>
        <v>-9.052948608531302</v>
      </c>
      <c r="BD41" s="22">
        <f t="shared" si="32"/>
        <v>-5.338105317500947</v>
      </c>
      <c r="BE41" s="22">
        <f t="shared" si="32"/>
        <v>-2.775253156691548</v>
      </c>
      <c r="BF41" s="22">
        <f t="shared" si="32"/>
        <v>-1.184801952571835</v>
      </c>
      <c r="BG41" s="22">
        <f t="shared" si="32"/>
        <v>-0.3540399956020046</v>
      </c>
      <c r="BH41" s="22">
        <f t="shared" si="32"/>
        <v>-0.04448044367372184</v>
      </c>
      <c r="BI41" s="22">
        <f t="shared" si="32"/>
        <v>2.7633483335940755E-13</v>
      </c>
      <c r="BJ41" s="22">
        <f t="shared" si="32"/>
        <v>0.04448044366975523</v>
      </c>
      <c r="BK41" s="22">
        <f t="shared" si="32"/>
        <v>0.3540399955849338</v>
      </c>
      <c r="BL41" s="22">
        <f t="shared" si="32"/>
        <v>1.184801952533224</v>
      </c>
      <c r="BM41" s="22">
        <f t="shared" si="32"/>
        <v>2.7752531566239043</v>
      </c>
      <c r="BN41" s="22">
        <f t="shared" si="32"/>
        <v>5.338105317397698</v>
      </c>
      <c r="BO41" s="22">
        <f t="shared" si="32"/>
        <v>9.052948608387076</v>
      </c>
      <c r="BP41" s="22">
        <f t="shared" si="32"/>
        <v>14.05992374357217</v>
      </c>
      <c r="BQ41" s="22">
        <f t="shared" si="32"/>
        <v>20.454607752238132</v>
      </c>
      <c r="BR41" s="22">
        <f t="shared" si="32"/>
        <v>28.28427174221995</v>
      </c>
      <c r="BS41" s="22">
        <f t="shared" si="32"/>
        <v>37.54562719362861</v>
      </c>
      <c r="BT41" s="22">
        <f aca="true" t="shared" si="33" ref="BT41:EE41">(BT26-BT21)*$E$40</f>
        <v>48.184132026599876</v>
      </c>
      <c r="BU41" s="22">
        <f t="shared" si="33"/>
        <v>60.09488021398942</v>
      </c>
      <c r="BV41" s="22">
        <f t="shared" si="33"/>
        <v>73.12505050596891</v>
      </c>
      <c r="BW41" s="22">
        <f t="shared" si="33"/>
        <v>87.07784236310441</v>
      </c>
      <c r="BX41" s="22">
        <f t="shared" si="33"/>
        <v>101.71778190041171</v>
      </c>
      <c r="BY41" s="22">
        <f t="shared" si="33"/>
        <v>116.77723890369155</v>
      </c>
      <c r="BZ41" s="22">
        <f t="shared" si="33"/>
        <v>131.96395905980413</v>
      </c>
      <c r="CA41" s="22">
        <f t="shared" si="33"/>
        <v>146.96938456666197</v>
      </c>
      <c r="CB41" s="22">
        <f t="shared" si="33"/>
        <v>161.47751219821444</v>
      </c>
      <c r="CC41" s="22">
        <f t="shared" si="33"/>
        <v>175.17402142700416</v>
      </c>
      <c r="CD41" s="22">
        <f t="shared" si="33"/>
        <v>187.7553968530062</v>
      </c>
      <c r="CE41" s="22">
        <f t="shared" si="33"/>
        <v>198.93776920671922</v>
      </c>
      <c r="CF41" s="22">
        <f t="shared" si="33"/>
        <v>208.465207586825</v>
      </c>
      <c r="CG41" s="22">
        <f t="shared" si="33"/>
        <v>216.1172121036916</v>
      </c>
      <c r="CH41" s="22">
        <f t="shared" si="33"/>
        <v>221.71518022844785</v>
      </c>
      <c r="CI41" s="22">
        <f t="shared" si="33"/>
        <v>225.1276511607323</v>
      </c>
      <c r="CJ41" s="22">
        <f t="shared" si="33"/>
        <v>226.27416948477142</v>
      </c>
      <c r="CK41" s="22">
        <f t="shared" si="33"/>
        <v>225.12765116084665</v>
      </c>
      <c r="CL41" s="22">
        <f t="shared" si="33"/>
        <v>221.7151802286738</v>
      </c>
      <c r="CM41" s="22">
        <f t="shared" si="33"/>
        <v>216.11721210402382</v>
      </c>
      <c r="CN41" s="22">
        <f t="shared" si="33"/>
        <v>208.46520758725575</v>
      </c>
      <c r="CO41" s="22">
        <f t="shared" si="33"/>
        <v>198.9377692072386</v>
      </c>
      <c r="CP41" s="22">
        <f t="shared" si="33"/>
        <v>187.75539685360206</v>
      </c>
      <c r="CQ41" s="22">
        <f t="shared" si="33"/>
        <v>175.17402142766295</v>
      </c>
      <c r="CR41" s="22">
        <f t="shared" si="33"/>
        <v>161.47751219892152</v>
      </c>
      <c r="CS41" s="22">
        <f t="shared" si="33"/>
        <v>146.96938456740185</v>
      </c>
      <c r="CT41" s="22">
        <f t="shared" si="33"/>
        <v>131.96395906056088</v>
      </c>
      <c r="CU41" s="22">
        <f t="shared" si="33"/>
        <v>116.77723890444952</v>
      </c>
      <c r="CV41" s="22">
        <f t="shared" si="33"/>
        <v>101.71778190115589</v>
      </c>
      <c r="CW41" s="22">
        <f t="shared" si="33"/>
        <v>87.07784236382079</v>
      </c>
      <c r="CX41" s="22">
        <f t="shared" si="33"/>
        <v>73.12505050664484</v>
      </c>
      <c r="CY41" s="22">
        <f t="shared" si="33"/>
        <v>60.09488021461394</v>
      </c>
      <c r="CZ41" s="22">
        <f t="shared" si="33"/>
        <v>48.184132027164324</v>
      </c>
      <c r="DA41" s="22">
        <f t="shared" si="33"/>
        <v>37.54562719412645</v>
      </c>
      <c r="DB41" s="22">
        <f t="shared" si="33"/>
        <v>28.284271742647242</v>
      </c>
      <c r="DC41" s="22">
        <f t="shared" si="33"/>
        <v>20.454607752593482</v>
      </c>
      <c r="DD41" s="22">
        <f t="shared" si="33"/>
        <v>14.059923743856508</v>
      </c>
      <c r="DE41" s="22">
        <f t="shared" si="33"/>
        <v>9.052948608604211</v>
      </c>
      <c r="DF41" s="22">
        <f t="shared" si="33"/>
        <v>5.338105317553342</v>
      </c>
      <c r="DG41" s="22">
        <f t="shared" si="33"/>
        <v>2.7752531567262793</v>
      </c>
      <c r="DH41" s="22">
        <f t="shared" si="33"/>
        <v>1.1848019525921316</v>
      </c>
      <c r="DI41" s="22">
        <f t="shared" si="33"/>
        <v>0.35403999561181365</v>
      </c>
      <c r="DJ41" s="22">
        <f t="shared" si="33"/>
        <v>0.04448044367687132</v>
      </c>
      <c r="DK41" s="22">
        <f t="shared" si="33"/>
        <v>8.03890217583963E-13</v>
      </c>
      <c r="DL41" s="22">
        <f t="shared" si="33"/>
        <v>-0.04448044366638193</v>
      </c>
      <c r="DM41" s="22">
        <f t="shared" si="33"/>
        <v>-0.35403999557482635</v>
      </c>
      <c r="DN41" s="22">
        <f t="shared" si="33"/>
        <v>-1.1848019525122346</v>
      </c>
      <c r="DO41" s="22">
        <f t="shared" si="33"/>
        <v>-2.7752531565883487</v>
      </c>
      <c r="DP41" s="22">
        <f t="shared" si="33"/>
        <v>-5.338105317344514</v>
      </c>
      <c r="DQ41" s="22">
        <f t="shared" si="33"/>
        <v>-9.05294860831335</v>
      </c>
      <c r="DR41" s="22">
        <f t="shared" si="33"/>
        <v>-14.059923743475863</v>
      </c>
      <c r="DS41" s="22">
        <f t="shared" si="33"/>
        <v>-20.454607752118115</v>
      </c>
      <c r="DT41" s="22">
        <f t="shared" si="33"/>
        <v>-28.28427174207581</v>
      </c>
      <c r="DU41" s="22">
        <f t="shared" si="33"/>
        <v>-37.545627193460916</v>
      </c>
      <c r="DV41" s="22">
        <f t="shared" si="33"/>
        <v>-48.18413202640998</v>
      </c>
      <c r="DW41" s="22">
        <f t="shared" si="33"/>
        <v>-60.09488021377956</v>
      </c>
      <c r="DX41" s="22">
        <f t="shared" si="33"/>
        <v>-73.12505050574202</v>
      </c>
      <c r="DY41" s="22">
        <f t="shared" si="33"/>
        <v>-87.077842362864</v>
      </c>
      <c r="DZ41" s="22">
        <f t="shared" si="33"/>
        <v>-101.71778190016188</v>
      </c>
      <c r="EA41" s="22">
        <f t="shared" si="33"/>
        <v>-116.77723890343711</v>
      </c>
      <c r="EB41" s="22">
        <f t="shared" si="33"/>
        <v>-131.96395905955012</v>
      </c>
      <c r="EC41" s="22">
        <f t="shared" si="33"/>
        <v>-146.96938456641396</v>
      </c>
      <c r="ED41" s="22">
        <f t="shared" si="33"/>
        <v>-161.47751219797738</v>
      </c>
      <c r="EE41" s="22">
        <f t="shared" si="33"/>
        <v>-175.17402142678327</v>
      </c>
      <c r="EF41" s="22">
        <f aca="true" t="shared" si="34" ref="EF41:GQ41">(EF26-EF21)*$E$40</f>
        <v>-187.75539685280648</v>
      </c>
      <c r="EG41" s="22">
        <f t="shared" si="34"/>
        <v>-198.93776920654523</v>
      </c>
      <c r="EH41" s="22">
        <f t="shared" si="34"/>
        <v>-208.46520758668066</v>
      </c>
      <c r="EI41" s="22">
        <f t="shared" si="34"/>
        <v>-216.1172121035803</v>
      </c>
      <c r="EJ41" s="22">
        <f t="shared" si="34"/>
        <v>-221.7151802283721</v>
      </c>
      <c r="EK41" s="22">
        <f t="shared" si="34"/>
        <v>-225.12765116069403</v>
      </c>
      <c r="EL41" s="22">
        <f t="shared" si="34"/>
        <v>-226.27416948477142</v>
      </c>
      <c r="EM41" s="22">
        <f t="shared" si="34"/>
        <v>-225.12765116088497</v>
      </c>
      <c r="EN41" s="22">
        <f t="shared" si="34"/>
        <v>-221.71518022874955</v>
      </c>
      <c r="EO41" s="22">
        <f t="shared" si="34"/>
        <v>-216.11721210413518</v>
      </c>
      <c r="EP41" s="22">
        <f t="shared" si="34"/>
        <v>-208.46520758740016</v>
      </c>
      <c r="EQ41" s="22">
        <f t="shared" si="34"/>
        <v>-198.9377692074126</v>
      </c>
      <c r="ER41" s="22">
        <f t="shared" si="34"/>
        <v>-187.75539685380176</v>
      </c>
      <c r="ES41" s="22">
        <f t="shared" si="34"/>
        <v>-175.1740214278838</v>
      </c>
      <c r="ET41" s="22">
        <f t="shared" si="34"/>
        <v>-161.4775121991588</v>
      </c>
      <c r="EU41" s="22">
        <f t="shared" si="34"/>
        <v>-146.96938456765022</v>
      </c>
      <c r="EV41" s="22">
        <f t="shared" si="34"/>
        <v>-131.96395906081494</v>
      </c>
      <c r="EW41" s="22">
        <f t="shared" si="34"/>
        <v>-116.77723890470423</v>
      </c>
      <c r="EX41" s="22">
        <f t="shared" si="34"/>
        <v>-101.71778190140611</v>
      </c>
      <c r="EY41" s="22">
        <f t="shared" si="34"/>
        <v>-87.07784236406178</v>
      </c>
      <c r="EZ41" s="22">
        <f t="shared" si="34"/>
        <v>-73.12505050687244</v>
      </c>
      <c r="FA41" s="22">
        <f t="shared" si="34"/>
        <v>-60.09488021482455</v>
      </c>
      <c r="FB41" s="22">
        <f t="shared" si="34"/>
        <v>-48.184132027355005</v>
      </c>
      <c r="FC41" s="22">
        <f t="shared" si="34"/>
        <v>-37.5456271942951</v>
      </c>
      <c r="FD41" s="22">
        <f t="shared" si="34"/>
        <v>-28.284271742792406</v>
      </c>
      <c r="FE41" s="22">
        <f t="shared" si="34"/>
        <v>-20.45460775271443</v>
      </c>
      <c r="FF41" s="22">
        <f t="shared" si="34"/>
        <v>-14.05992374395371</v>
      </c>
      <c r="FG41" s="22">
        <f t="shared" si="34"/>
        <v>-9.052948608678996</v>
      </c>
      <c r="FH41" s="22">
        <f t="shared" si="34"/>
        <v>-5.338105317607528</v>
      </c>
      <c r="FI41" s="22">
        <f t="shared" si="34"/>
        <v>-2.7752531567624175</v>
      </c>
      <c r="FJ41" s="22">
        <f t="shared" si="34"/>
        <v>-1.1848019526137854</v>
      </c>
      <c r="FK41" s="22">
        <f t="shared" si="34"/>
        <v>-0.35403999562246113</v>
      </c>
      <c r="FL41" s="22">
        <f t="shared" si="34"/>
        <v>-0.04448044368079351</v>
      </c>
      <c r="FM41" s="22">
        <f t="shared" si="34"/>
        <v>-2.3111804181684915E-12</v>
      </c>
      <c r="FN41" s="22">
        <f t="shared" si="34"/>
        <v>0.04448044366295356</v>
      </c>
      <c r="FO41" s="22">
        <f t="shared" si="34"/>
        <v>0.35403999556481125</v>
      </c>
      <c r="FP41" s="22">
        <f t="shared" si="34"/>
        <v>1.1848019524917888</v>
      </c>
      <c r="FQ41" s="22">
        <f t="shared" si="34"/>
        <v>2.7752531565536884</v>
      </c>
      <c r="FR41" s="22">
        <f t="shared" si="34"/>
        <v>5.33810531729177</v>
      </c>
      <c r="FS41" s="22">
        <f t="shared" si="34"/>
        <v>9.052948608240449</v>
      </c>
      <c r="FT41" s="22">
        <f t="shared" si="34"/>
        <v>14.0599237433808</v>
      </c>
      <c r="FU41" s="22">
        <f t="shared" si="34"/>
        <v>20.454607751999426</v>
      </c>
      <c r="FV41" s="22">
        <f t="shared" si="34"/>
        <v>28.284271741933388</v>
      </c>
      <c r="FW41" s="22">
        <f t="shared" si="34"/>
        <v>37.545627193295175</v>
      </c>
      <c r="FX41" s="22">
        <f t="shared" si="34"/>
        <v>48.184132026222</v>
      </c>
      <c r="FY41" s="22">
        <f t="shared" si="34"/>
        <v>60.09488021357161</v>
      </c>
      <c r="FZ41" s="22">
        <f t="shared" si="34"/>
        <v>73.1250505055169</v>
      </c>
      <c r="GA41" s="22">
        <f t="shared" si="34"/>
        <v>87.07784236262555</v>
      </c>
      <c r="GB41" s="22">
        <f t="shared" si="34"/>
        <v>101.71778189991444</v>
      </c>
      <c r="GC41" s="22">
        <f t="shared" si="34"/>
        <v>116.77723890318504</v>
      </c>
      <c r="GD41" s="22">
        <f t="shared" si="34"/>
        <v>131.9639590592986</v>
      </c>
      <c r="GE41" s="22">
        <f t="shared" si="34"/>
        <v>146.96938456616806</v>
      </c>
      <c r="GF41" s="22">
        <f t="shared" si="34"/>
        <v>161.47751219774233</v>
      </c>
      <c r="GG41" s="22">
        <f t="shared" si="34"/>
        <v>175.17402142656417</v>
      </c>
      <c r="GH41" s="22">
        <f t="shared" si="34"/>
        <v>187.75539685260838</v>
      </c>
      <c r="GI41" s="22">
        <f t="shared" si="34"/>
        <v>198.93776920637274</v>
      </c>
      <c r="GJ41" s="22">
        <f t="shared" si="34"/>
        <v>208.46520758653762</v>
      </c>
      <c r="GK41" s="22">
        <f t="shared" si="34"/>
        <v>216.1172121034699</v>
      </c>
      <c r="GL41" s="22">
        <f t="shared" si="34"/>
        <v>221.71518022829702</v>
      </c>
      <c r="GM41" s="22">
        <f t="shared" si="34"/>
        <v>225.12765116065603</v>
      </c>
      <c r="GN41" s="22">
        <f t="shared" si="34"/>
        <v>226.27416948477142</v>
      </c>
      <c r="GO41" s="22">
        <f t="shared" si="34"/>
        <v>225.12765116092294</v>
      </c>
      <c r="GP41" s="22">
        <f t="shared" si="34"/>
        <v>221.71518022882455</v>
      </c>
      <c r="GQ41" s="22">
        <f t="shared" si="34"/>
        <v>216.11721210424545</v>
      </c>
      <c r="GR41" s="22">
        <f aca="true" t="shared" si="35" ref="GR41:HO41">(GR26-GR21)*$E$40</f>
        <v>208.46520758754303</v>
      </c>
      <c r="GS41" s="22">
        <f t="shared" si="35"/>
        <v>198.93776920758472</v>
      </c>
      <c r="GT41" s="22">
        <f t="shared" si="35"/>
        <v>187.7553968539992</v>
      </c>
      <c r="GU41" s="22">
        <f t="shared" si="35"/>
        <v>175.17402142810198</v>
      </c>
      <c r="GV41" s="22">
        <f t="shared" si="35"/>
        <v>161.4775121993927</v>
      </c>
      <c r="GW41" s="22">
        <f t="shared" si="35"/>
        <v>146.96938456789468</v>
      </c>
      <c r="GX41" s="22">
        <f t="shared" si="35"/>
        <v>131.96395906106466</v>
      </c>
      <c r="GY41" s="22">
        <f t="shared" si="35"/>
        <v>116.77723890495415</v>
      </c>
      <c r="GZ41" s="22">
        <f t="shared" si="35"/>
        <v>101.71778190165102</v>
      </c>
      <c r="HA41" s="22">
        <f t="shared" si="35"/>
        <v>87.07784236429697</v>
      </c>
      <c r="HB41" s="22">
        <f t="shared" si="35"/>
        <v>73.12505050709393</v>
      </c>
      <c r="HC41" s="22">
        <f t="shared" si="35"/>
        <v>60.094880215028475</v>
      </c>
      <c r="HD41" s="22">
        <f t="shared" si="35"/>
        <v>48.18413202753845</v>
      </c>
      <c r="HE41" s="22">
        <f t="shared" si="35"/>
        <v>37.54562719445619</v>
      </c>
      <c r="HF41" s="22">
        <f t="shared" si="35"/>
        <v>28.284271742929498</v>
      </c>
      <c r="HG41" s="22">
        <f t="shared" si="35"/>
        <v>20.454607752827563</v>
      </c>
      <c r="HH41" s="22">
        <f t="shared" si="35"/>
        <v>14.059923744043033</v>
      </c>
      <c r="HI41" s="22">
        <f t="shared" si="35"/>
        <v>9.052948608745432</v>
      </c>
      <c r="HJ41" s="22">
        <f t="shared" si="35"/>
        <v>5.3381053176536355</v>
      </c>
      <c r="HK41" s="22">
        <f t="shared" si="35"/>
        <v>2.775253156790633</v>
      </c>
      <c r="HL41" s="22">
        <f t="shared" si="35"/>
        <v>1.1848019526271116</v>
      </c>
      <c r="HM41" s="22">
        <f t="shared" si="35"/>
        <v>0.35403999562528554</v>
      </c>
      <c r="HN41" s="22">
        <f t="shared" si="35"/>
        <v>0.044480443676999215</v>
      </c>
      <c r="HO41" s="23">
        <f t="shared" si="35"/>
        <v>-3.81845910204329E-12</v>
      </c>
    </row>
    <row r="42" spans="3:223" ht="13.5" thickBot="1">
      <c r="C42" s="89" t="s">
        <v>78</v>
      </c>
      <c r="D42" s="90"/>
      <c r="E42" s="59" t="s">
        <v>2</v>
      </c>
      <c r="F42" s="45">
        <f>SQRT(SUM(G42:HN42)/216)</f>
        <v>126.49110629608631</v>
      </c>
      <c r="G42" s="5">
        <f>G41*G41</f>
        <v>0</v>
      </c>
      <c r="H42" s="5">
        <f>H41*H41</f>
        <v>0.0019785098692335196</v>
      </c>
      <c r="I42" s="5">
        <f aca="true" t="shared" si="36" ref="I42:BT42">I41*I41</f>
        <v>0.12534431847980232</v>
      </c>
      <c r="J42" s="5">
        <f t="shared" si="36"/>
        <v>1.4037556667719748</v>
      </c>
      <c r="K42" s="5">
        <f t="shared" si="36"/>
        <v>7.702030083538082</v>
      </c>
      <c r="L42" s="5">
        <f t="shared" si="36"/>
        <v>28.4953683801791</v>
      </c>
      <c r="M42" s="5">
        <f t="shared" si="36"/>
        <v>81.95587850740073</v>
      </c>
      <c r="N42" s="5">
        <f t="shared" si="36"/>
        <v>197.68145567771847</v>
      </c>
      <c r="O42" s="5">
        <f t="shared" si="36"/>
        <v>418.39097830274875</v>
      </c>
      <c r="P42" s="5">
        <f t="shared" si="36"/>
        <v>800.0000279957752</v>
      </c>
      <c r="Q42" s="5">
        <f t="shared" si="36"/>
        <v>1409.6741213753755</v>
      </c>
      <c r="R42" s="5">
        <f t="shared" si="36"/>
        <v>2321.710579174904</v>
      </c>
      <c r="S42" s="5">
        <f t="shared" si="36"/>
        <v>3611.394627958713</v>
      </c>
      <c r="T42" s="5">
        <f t="shared" si="36"/>
        <v>5347.273011533409</v>
      </c>
      <c r="U42" s="5">
        <f t="shared" si="36"/>
        <v>7582.5506306552</v>
      </c>
      <c r="V42" s="5">
        <f t="shared" si="36"/>
        <v>10346.507154790133</v>
      </c>
      <c r="W42" s="5">
        <f t="shared" si="36"/>
        <v>13636.9235260288</v>
      </c>
      <c r="X42" s="5">
        <f t="shared" si="36"/>
        <v>17414.486490804156</v>
      </c>
      <c r="Y42" s="5">
        <f t="shared" si="36"/>
        <v>21599.999999975826</v>
      </c>
      <c r="Z42" s="5">
        <f t="shared" si="36"/>
        <v>26074.98694580055</v>
      </c>
      <c r="AA42" s="5">
        <f t="shared" si="36"/>
        <v>30685.937782985384</v>
      </c>
      <c r="AB42" s="5">
        <f t="shared" si="36"/>
        <v>35252.08904750438</v>
      </c>
      <c r="AC42" s="5">
        <f t="shared" si="36"/>
        <v>39576.236017014715</v>
      </c>
      <c r="AD42" s="5">
        <f t="shared" si="36"/>
        <v>43457.742774277875</v>
      </c>
      <c r="AE42" s="5">
        <f t="shared" si="36"/>
        <v>46706.64936751986</v>
      </c>
      <c r="AF42" s="5">
        <f t="shared" si="36"/>
        <v>49157.6211437665</v>
      </c>
      <c r="AG42" s="5">
        <f t="shared" si="36"/>
        <v>50682.459317165536</v>
      </c>
      <c r="AH42" s="5">
        <f t="shared" si="36"/>
        <v>51199.99977602306</v>
      </c>
      <c r="AI42" s="5">
        <f t="shared" si="36"/>
        <v>50682.4593171827</v>
      </c>
      <c r="AJ42" s="5">
        <f t="shared" si="36"/>
        <v>49157.62114379992</v>
      </c>
      <c r="AK42" s="5">
        <f t="shared" si="36"/>
        <v>46706.64936756777</v>
      </c>
      <c r="AL42" s="5">
        <f t="shared" si="36"/>
        <v>43457.7427743378</v>
      </c>
      <c r="AM42" s="5">
        <f t="shared" si="36"/>
        <v>39576.23601708364</v>
      </c>
      <c r="AN42" s="5">
        <f t="shared" si="36"/>
        <v>35252.089047579</v>
      </c>
      <c r="AO42" s="5">
        <f t="shared" si="36"/>
        <v>30685.937783062396</v>
      </c>
      <c r="AP42" s="5">
        <f t="shared" si="36"/>
        <v>26074.986945876746</v>
      </c>
      <c r="AQ42" s="5">
        <f t="shared" si="36"/>
        <v>21600.000000048392</v>
      </c>
      <c r="AR42" s="5">
        <f t="shared" si="36"/>
        <v>17414.4864908708</v>
      </c>
      <c r="AS42" s="5">
        <f t="shared" si="36"/>
        <v>13636.923526087872</v>
      </c>
      <c r="AT42" s="5">
        <f t="shared" si="36"/>
        <v>10346.50715484065</v>
      </c>
      <c r="AU42" s="5">
        <f t="shared" si="36"/>
        <v>7582.5506306968155</v>
      </c>
      <c r="AV42" s="5">
        <f t="shared" si="36"/>
        <v>5347.273011566392</v>
      </c>
      <c r="AW42" s="5">
        <f t="shared" si="36"/>
        <v>3611.3946279837573</v>
      </c>
      <c r="AX42" s="5">
        <f t="shared" si="36"/>
        <v>2321.7105791930485</v>
      </c>
      <c r="AY42" s="5">
        <f t="shared" si="36"/>
        <v>1409.6741213878463</v>
      </c>
      <c r="AZ42" s="5">
        <f t="shared" si="36"/>
        <v>800.0000280038341</v>
      </c>
      <c r="BA42" s="5">
        <f t="shared" si="36"/>
        <v>418.39097830759437</v>
      </c>
      <c r="BB42" s="5">
        <f t="shared" si="36"/>
        <v>197.68145568038105</v>
      </c>
      <c r="BC42" s="5">
        <f t="shared" si="36"/>
        <v>81.95587850870885</v>
      </c>
      <c r="BD42" s="5">
        <f t="shared" si="36"/>
        <v>28.495368380731886</v>
      </c>
      <c r="BE42" s="5">
        <f t="shared" si="36"/>
        <v>7.7020300837264015</v>
      </c>
      <c r="BF42" s="5">
        <f t="shared" si="36"/>
        <v>1.4037556668180327</v>
      </c>
      <c r="BG42" s="5">
        <f t="shared" si="36"/>
        <v>0.12534431848586744</v>
      </c>
      <c r="BH42" s="5">
        <f t="shared" si="36"/>
        <v>0.001978509869411141</v>
      </c>
      <c r="BI42" s="5">
        <f t="shared" si="36"/>
        <v>7.636094012777154E-26</v>
      </c>
      <c r="BJ42" s="5">
        <f t="shared" si="36"/>
        <v>0.0019785098690582683</v>
      </c>
      <c r="BK42" s="5">
        <f t="shared" si="36"/>
        <v>0.12534431847377997</v>
      </c>
      <c r="BL42" s="5">
        <f t="shared" si="36"/>
        <v>1.40375566672654</v>
      </c>
      <c r="BM42" s="5">
        <f t="shared" si="36"/>
        <v>7.7020300833509445</v>
      </c>
      <c r="BN42" s="5">
        <f t="shared" si="36"/>
        <v>28.49536837962958</v>
      </c>
      <c r="BO42" s="5">
        <f t="shared" si="36"/>
        <v>81.9558785060975</v>
      </c>
      <c r="BP42" s="5">
        <f t="shared" si="36"/>
        <v>197.68145567506448</v>
      </c>
      <c r="BQ42" s="5">
        <f t="shared" si="36"/>
        <v>418.3909782979203</v>
      </c>
      <c r="BR42" s="5">
        <f t="shared" si="36"/>
        <v>800.000027987742</v>
      </c>
      <c r="BS42" s="5">
        <f t="shared" si="36"/>
        <v>1409.6741213629443</v>
      </c>
      <c r="BT42" s="5">
        <f t="shared" si="36"/>
        <v>2321.710579156808</v>
      </c>
      <c r="BU42" s="5">
        <f aca="true" t="shared" si="37" ref="BU42:EF42">BU41*BU41</f>
        <v>3611.394627933737</v>
      </c>
      <c r="BV42" s="5">
        <f t="shared" si="37"/>
        <v>5347.273011500504</v>
      </c>
      <c r="BW42" s="5">
        <f t="shared" si="37"/>
        <v>7582.550630613661</v>
      </c>
      <c r="BX42" s="5">
        <f t="shared" si="37"/>
        <v>10346.507154739724</v>
      </c>
      <c r="BY42" s="5">
        <f t="shared" si="37"/>
        <v>13636.923525969853</v>
      </c>
      <c r="BZ42" s="5">
        <f t="shared" si="37"/>
        <v>17414.486490737658</v>
      </c>
      <c r="CA42" s="5">
        <f t="shared" si="37"/>
        <v>21599.99999990338</v>
      </c>
      <c r="CB42" s="5">
        <f t="shared" si="37"/>
        <v>26074.986945724493</v>
      </c>
      <c r="CC42" s="5">
        <f t="shared" si="37"/>
        <v>30685.937782908513</v>
      </c>
      <c r="CD42" s="5">
        <f t="shared" si="37"/>
        <v>35252.08904742985</v>
      </c>
      <c r="CE42" s="5">
        <f t="shared" si="37"/>
        <v>39576.236016945884</v>
      </c>
      <c r="CF42" s="5">
        <f t="shared" si="37"/>
        <v>43457.74277421804</v>
      </c>
      <c r="CG42" s="5">
        <f t="shared" si="37"/>
        <v>46706.649367472026</v>
      </c>
      <c r="CH42" s="5">
        <f t="shared" si="37"/>
        <v>49157.621143733115</v>
      </c>
      <c r="CI42" s="5">
        <f t="shared" si="37"/>
        <v>50682.45931714838</v>
      </c>
      <c r="CJ42" s="5">
        <f t="shared" si="37"/>
        <v>51199.99977602306</v>
      </c>
      <c r="CK42" s="5">
        <f t="shared" si="37"/>
        <v>50682.45931719986</v>
      </c>
      <c r="CL42" s="5">
        <f t="shared" si="37"/>
        <v>49157.621143833305</v>
      </c>
      <c r="CM42" s="5">
        <f t="shared" si="37"/>
        <v>46706.64936761562</v>
      </c>
      <c r="CN42" s="5">
        <f t="shared" si="37"/>
        <v>43457.74277439763</v>
      </c>
      <c r="CO42" s="5">
        <f t="shared" si="37"/>
        <v>39576.23601715253</v>
      </c>
      <c r="CP42" s="5">
        <f t="shared" si="37"/>
        <v>35252.0890476536</v>
      </c>
      <c r="CQ42" s="5">
        <f t="shared" si="37"/>
        <v>30685.937783139318</v>
      </c>
      <c r="CR42" s="5">
        <f t="shared" si="37"/>
        <v>26074.986945952845</v>
      </c>
      <c r="CS42" s="5">
        <f t="shared" si="37"/>
        <v>21600.000000120857</v>
      </c>
      <c r="CT42" s="5">
        <f t="shared" si="37"/>
        <v>17414.48649093739</v>
      </c>
      <c r="CU42" s="5">
        <f t="shared" si="37"/>
        <v>13636.923526146878</v>
      </c>
      <c r="CV42" s="5">
        <f t="shared" si="37"/>
        <v>10346.507154891116</v>
      </c>
      <c r="CW42" s="5">
        <f t="shared" si="37"/>
        <v>7582.550630738423</v>
      </c>
      <c r="CX42" s="5">
        <f t="shared" si="37"/>
        <v>5347.273011599359</v>
      </c>
      <c r="CY42" s="5">
        <f t="shared" si="37"/>
        <v>3611.3946280087976</v>
      </c>
      <c r="CZ42" s="5">
        <f t="shared" si="37"/>
        <v>2321.710579211203</v>
      </c>
      <c r="DA42" s="5">
        <f t="shared" si="37"/>
        <v>1409.6741214003277</v>
      </c>
      <c r="DB42" s="5">
        <f t="shared" si="37"/>
        <v>800.0000280119133</v>
      </c>
      <c r="DC42" s="5">
        <f t="shared" si="37"/>
        <v>418.3909783124574</v>
      </c>
      <c r="DD42" s="5">
        <f t="shared" si="37"/>
        <v>197.68145568306002</v>
      </c>
      <c r="DE42" s="5">
        <f t="shared" si="37"/>
        <v>81.95587851002892</v>
      </c>
      <c r="DF42" s="5">
        <f t="shared" si="37"/>
        <v>28.49536838129127</v>
      </c>
      <c r="DG42" s="5">
        <f t="shared" si="37"/>
        <v>7.702030083919178</v>
      </c>
      <c r="DH42" s="5">
        <f t="shared" si="37"/>
        <v>1.4037556668661277</v>
      </c>
      <c r="DI42" s="5">
        <f t="shared" si="37"/>
        <v>0.12534431849281302</v>
      </c>
      <c r="DJ42" s="5">
        <f t="shared" si="37"/>
        <v>0.0019785098696913214</v>
      </c>
      <c r="DK42" s="5">
        <f t="shared" si="37"/>
        <v>6.462394819271913E-25</v>
      </c>
      <c r="DL42" s="5">
        <f t="shared" si="37"/>
        <v>0.0019785098687581763</v>
      </c>
      <c r="DM42" s="5">
        <f t="shared" si="37"/>
        <v>0.12534431846662306</v>
      </c>
      <c r="DN42" s="5">
        <f t="shared" si="37"/>
        <v>1.4037556666768034</v>
      </c>
      <c r="DO42" s="5">
        <f t="shared" si="37"/>
        <v>7.702030083153594</v>
      </c>
      <c r="DP42" s="5">
        <f t="shared" si="37"/>
        <v>28.495368379061773</v>
      </c>
      <c r="DQ42" s="5">
        <f t="shared" si="37"/>
        <v>81.95587850476264</v>
      </c>
      <c r="DR42" s="5">
        <f t="shared" si="37"/>
        <v>197.68145567235635</v>
      </c>
      <c r="DS42" s="5">
        <f t="shared" si="37"/>
        <v>418.39097829301045</v>
      </c>
      <c r="DT42" s="5">
        <f t="shared" si="37"/>
        <v>800.0000279795881</v>
      </c>
      <c r="DU42" s="5">
        <f t="shared" si="37"/>
        <v>1409.674121350352</v>
      </c>
      <c r="DV42" s="5">
        <f t="shared" si="37"/>
        <v>2321.7105791385084</v>
      </c>
      <c r="DW42" s="5">
        <f t="shared" si="37"/>
        <v>3611.3946279085144</v>
      </c>
      <c r="DX42" s="5">
        <f t="shared" si="37"/>
        <v>5347.273011467322</v>
      </c>
      <c r="DY42" s="5">
        <f t="shared" si="37"/>
        <v>7582.550630571793</v>
      </c>
      <c r="DZ42" s="5">
        <f t="shared" si="37"/>
        <v>10346.5071546889</v>
      </c>
      <c r="EA42" s="5">
        <f t="shared" si="37"/>
        <v>13636.923525910426</v>
      </c>
      <c r="EB42" s="5">
        <f t="shared" si="37"/>
        <v>17414.48649067062</v>
      </c>
      <c r="EC42" s="5">
        <f t="shared" si="37"/>
        <v>21599.999999830477</v>
      </c>
      <c r="ED42" s="5">
        <f t="shared" si="37"/>
        <v>26074.986945647932</v>
      </c>
      <c r="EE42" s="5">
        <f t="shared" si="37"/>
        <v>30685.937782831123</v>
      </c>
      <c r="EF42" s="5">
        <f t="shared" si="37"/>
        <v>35252.08904735486</v>
      </c>
      <c r="EG42" s="5">
        <f aca="true" t="shared" si="38" ref="EG42:GR42">EG41*EG41</f>
        <v>39576.23601687665</v>
      </c>
      <c r="EH42" s="5">
        <f t="shared" si="38"/>
        <v>43457.74277415786</v>
      </c>
      <c r="EI42" s="5">
        <f t="shared" si="38"/>
        <v>46706.64936742392</v>
      </c>
      <c r="EJ42" s="5">
        <f t="shared" si="38"/>
        <v>49157.62114369952</v>
      </c>
      <c r="EK42" s="5">
        <f t="shared" si="38"/>
        <v>50682.45931713114</v>
      </c>
      <c r="EL42" s="5">
        <f t="shared" si="38"/>
        <v>51199.99977602306</v>
      </c>
      <c r="EM42" s="5">
        <f t="shared" si="38"/>
        <v>50682.45931721711</v>
      </c>
      <c r="EN42" s="5">
        <f t="shared" si="38"/>
        <v>49157.62114386689</v>
      </c>
      <c r="EO42" s="5">
        <f t="shared" si="38"/>
        <v>46706.649367663755</v>
      </c>
      <c r="EP42" s="5">
        <f t="shared" si="38"/>
        <v>43457.74277445784</v>
      </c>
      <c r="EQ42" s="5">
        <f t="shared" si="38"/>
        <v>39576.23601722176</v>
      </c>
      <c r="ER42" s="5">
        <f t="shared" si="38"/>
        <v>35252.08904772859</v>
      </c>
      <c r="ES42" s="5">
        <f t="shared" si="38"/>
        <v>30685.937783216687</v>
      </c>
      <c r="ET42" s="5">
        <f t="shared" si="38"/>
        <v>26074.986946029483</v>
      </c>
      <c r="EU42" s="5">
        <f t="shared" si="38"/>
        <v>21600.000000193864</v>
      </c>
      <c r="EV42" s="5">
        <f t="shared" si="38"/>
        <v>17414.48649100444</v>
      </c>
      <c r="EW42" s="5">
        <f t="shared" si="38"/>
        <v>13636.923526206368</v>
      </c>
      <c r="EX42" s="5">
        <f t="shared" si="38"/>
        <v>10346.50715494202</v>
      </c>
      <c r="EY42" s="5">
        <f t="shared" si="38"/>
        <v>7582.550630780393</v>
      </c>
      <c r="EZ42" s="5">
        <f t="shared" si="38"/>
        <v>5347.273011632646</v>
      </c>
      <c r="FA42" s="5">
        <f t="shared" si="38"/>
        <v>3611.394628034111</v>
      </c>
      <c r="FB42" s="5">
        <f t="shared" si="38"/>
        <v>2321.7105792295783</v>
      </c>
      <c r="FC42" s="5">
        <f t="shared" si="38"/>
        <v>1409.6741214129918</v>
      </c>
      <c r="FD42" s="5">
        <f t="shared" si="38"/>
        <v>800.000028020125</v>
      </c>
      <c r="FE42" s="5">
        <f t="shared" si="38"/>
        <v>418.3909783174053</v>
      </c>
      <c r="FF42" s="5">
        <f t="shared" si="38"/>
        <v>197.68145568579334</v>
      </c>
      <c r="FG42" s="5">
        <f t="shared" si="38"/>
        <v>81.95587851138296</v>
      </c>
      <c r="FH42" s="5">
        <f t="shared" si="38"/>
        <v>28.49536838186977</v>
      </c>
      <c r="FI42" s="5">
        <f t="shared" si="38"/>
        <v>7.702030084119763</v>
      </c>
      <c r="FJ42" s="5">
        <f t="shared" si="38"/>
        <v>1.4037556669174387</v>
      </c>
      <c r="FK42" s="5">
        <f t="shared" si="38"/>
        <v>0.1253443185003523</v>
      </c>
      <c r="FL42" s="5">
        <f t="shared" si="38"/>
        <v>0.0019785098700402437</v>
      </c>
      <c r="FM42" s="5">
        <f t="shared" si="38"/>
        <v>5.3415549253254836E-24</v>
      </c>
      <c r="FN42" s="5">
        <f t="shared" si="38"/>
        <v>0.0019785098684531855</v>
      </c>
      <c r="FO42" s="5">
        <f t="shared" si="38"/>
        <v>0.12534431845953156</v>
      </c>
      <c r="FP42" s="5">
        <f t="shared" si="38"/>
        <v>1.4037556666283548</v>
      </c>
      <c r="FQ42" s="5">
        <f t="shared" si="38"/>
        <v>7.702030082961212</v>
      </c>
      <c r="FR42" s="5">
        <f t="shared" si="38"/>
        <v>28.49536837849867</v>
      </c>
      <c r="FS42" s="5">
        <f t="shared" si="38"/>
        <v>81.95587850344268</v>
      </c>
      <c r="FT42" s="5">
        <f t="shared" si="38"/>
        <v>197.68145566968317</v>
      </c>
      <c r="FU42" s="5">
        <f t="shared" si="38"/>
        <v>418.390978288155</v>
      </c>
      <c r="FV42" s="5">
        <f t="shared" si="38"/>
        <v>800.0000279715316</v>
      </c>
      <c r="FW42" s="5">
        <f t="shared" si="38"/>
        <v>1409.6741213379062</v>
      </c>
      <c r="FX42" s="5">
        <f t="shared" si="38"/>
        <v>2321.710579120393</v>
      </c>
      <c r="FY42" s="5">
        <f t="shared" si="38"/>
        <v>3611.39462788352</v>
      </c>
      <c r="FZ42" s="5">
        <f t="shared" si="38"/>
        <v>5347.273011434397</v>
      </c>
      <c r="GA42" s="5">
        <f t="shared" si="38"/>
        <v>7582.550630530264</v>
      </c>
      <c r="GB42" s="5">
        <f t="shared" si="38"/>
        <v>10346.507154638562</v>
      </c>
      <c r="GC42" s="5">
        <f t="shared" si="38"/>
        <v>13636.923525851553</v>
      </c>
      <c r="GD42" s="5">
        <f t="shared" si="38"/>
        <v>17414.486490604235</v>
      </c>
      <c r="GE42" s="5">
        <f t="shared" si="38"/>
        <v>21599.999999758198</v>
      </c>
      <c r="GF42" s="5">
        <f t="shared" si="38"/>
        <v>26074.98694557202</v>
      </c>
      <c r="GG42" s="5">
        <f t="shared" si="38"/>
        <v>30685.93778275436</v>
      </c>
      <c r="GH42" s="5">
        <f t="shared" si="38"/>
        <v>35252.08904728047</v>
      </c>
      <c r="GI42" s="5">
        <f t="shared" si="38"/>
        <v>39576.23601680803</v>
      </c>
      <c r="GJ42" s="5">
        <f t="shared" si="38"/>
        <v>43457.742774098224</v>
      </c>
      <c r="GK42" s="5">
        <f t="shared" si="38"/>
        <v>46706.6493673762</v>
      </c>
      <c r="GL42" s="5">
        <f t="shared" si="38"/>
        <v>49157.62114366623</v>
      </c>
      <c r="GM42" s="5">
        <f t="shared" si="38"/>
        <v>50682.45931711403</v>
      </c>
      <c r="GN42" s="5">
        <f t="shared" si="38"/>
        <v>51199.99977602306</v>
      </c>
      <c r="GO42" s="5">
        <f t="shared" si="38"/>
        <v>50682.45931723421</v>
      </c>
      <c r="GP42" s="5">
        <f t="shared" si="38"/>
        <v>49157.621143900156</v>
      </c>
      <c r="GQ42" s="5">
        <f t="shared" si="38"/>
        <v>46706.64936771142</v>
      </c>
      <c r="GR42" s="5">
        <f t="shared" si="38"/>
        <v>43457.742774517406</v>
      </c>
      <c r="GS42" s="5">
        <f aca="true" t="shared" si="39" ref="GS42:HO42">GS41*GS41</f>
        <v>39576.23601729024</v>
      </c>
      <c r="GT42" s="5">
        <f t="shared" si="39"/>
        <v>35252.089047802736</v>
      </c>
      <c r="GU42" s="5">
        <f t="shared" si="39"/>
        <v>30685.93778329313</v>
      </c>
      <c r="GV42" s="5">
        <f t="shared" si="39"/>
        <v>26074.986946105015</v>
      </c>
      <c r="GW42" s="5">
        <f t="shared" si="39"/>
        <v>21600.000000265718</v>
      </c>
      <c r="GX42" s="5">
        <f t="shared" si="39"/>
        <v>17414.486491070347</v>
      </c>
      <c r="GY42" s="5">
        <f t="shared" si="39"/>
        <v>13636.923526264736</v>
      </c>
      <c r="GZ42" s="5">
        <f t="shared" si="39"/>
        <v>10346.507154991845</v>
      </c>
      <c r="HA42" s="5">
        <f t="shared" si="39"/>
        <v>7582.550630821352</v>
      </c>
      <c r="HB42" s="5">
        <f t="shared" si="39"/>
        <v>5347.273011665038</v>
      </c>
      <c r="HC42" s="5">
        <f t="shared" si="39"/>
        <v>3611.394628058621</v>
      </c>
      <c r="HD42" s="5">
        <f t="shared" si="39"/>
        <v>2321.710579247257</v>
      </c>
      <c r="HE42" s="5">
        <f t="shared" si="39"/>
        <v>1409.674121425088</v>
      </c>
      <c r="HF42" s="5">
        <f t="shared" si="39"/>
        <v>800.00002802788</v>
      </c>
      <c r="HG42" s="5">
        <f t="shared" si="39"/>
        <v>418.39097832203345</v>
      </c>
      <c r="HH42" s="5">
        <f t="shared" si="39"/>
        <v>197.68145568830505</v>
      </c>
      <c r="HI42" s="5">
        <f t="shared" si="39"/>
        <v>81.95587851258584</v>
      </c>
      <c r="HJ42" s="5">
        <f t="shared" si="39"/>
        <v>28.49536838236202</v>
      </c>
      <c r="HK42" s="5">
        <f t="shared" si="39"/>
        <v>7.702030084276374</v>
      </c>
      <c r="HL42" s="5">
        <f t="shared" si="39"/>
        <v>1.4037556669490165</v>
      </c>
      <c r="HM42" s="5">
        <f t="shared" si="39"/>
        <v>0.1253443185023522</v>
      </c>
      <c r="HN42" s="5">
        <f t="shared" si="39"/>
        <v>0.0019785098697026994</v>
      </c>
      <c r="HO42" s="6">
        <f t="shared" si="39"/>
        <v>1.4580629913977247E-23</v>
      </c>
    </row>
    <row r="43" spans="6:14" ht="12.75">
      <c r="F43" s="20" t="s">
        <v>6</v>
      </c>
      <c r="H43" s="86" t="s">
        <v>10</v>
      </c>
      <c r="I43" s="86"/>
      <c r="J43" s="86"/>
      <c r="K43" s="86"/>
      <c r="L43" s="86"/>
      <c r="M43" s="86"/>
      <c r="N43" s="86"/>
    </row>
    <row r="44" ht="5.25" customHeight="1" thickBot="1">
      <c r="E44">
        <v>0</v>
      </c>
    </row>
    <row r="45" spans="2:223" ht="18.75" customHeight="1" thickBot="1">
      <c r="B45" s="96" t="s">
        <v>24</v>
      </c>
      <c r="C45" s="97"/>
      <c r="D45" s="98"/>
      <c r="E45" s="48">
        <v>1</v>
      </c>
      <c r="F45" s="46" t="s">
        <v>5</v>
      </c>
      <c r="G45" s="3" t="s">
        <v>33</v>
      </c>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row>
    <row r="46" spans="3:224" ht="12.75">
      <c r="C46" s="47" t="s">
        <v>35</v>
      </c>
      <c r="D46" s="58">
        <f>MAX(G46:HN46)</f>
        <v>159.80095815469852</v>
      </c>
      <c r="E46" s="91" t="s">
        <v>81</v>
      </c>
      <c r="F46" s="92"/>
      <c r="G46" s="54">
        <f>(G26+G21)*$E$45</f>
        <v>0</v>
      </c>
      <c r="H46" s="54">
        <f aca="true" t="shared" si="40" ref="H46:BS46">(H26+H21)*$E$45</f>
        <v>19.690528906816148</v>
      </c>
      <c r="I46" s="54">
        <f t="shared" si="40"/>
        <v>39.04920168071021</v>
      </c>
      <c r="J46" s="54">
        <f t="shared" si="40"/>
        <v>57.75334395253657</v>
      </c>
      <c r="K46" s="54">
        <f t="shared" si="40"/>
        <v>75.49836894790417</v>
      </c>
      <c r="L46" s="54">
        <f t="shared" si="40"/>
        <v>92.00613982631464</v>
      </c>
      <c r="M46" s="54">
        <f t="shared" si="40"/>
        <v>107.03253746253472</v>
      </c>
      <c r="N46" s="54">
        <f t="shared" si="40"/>
        <v>120.37400671568741</v>
      </c>
      <c r="O46" s="54">
        <f t="shared" si="40"/>
        <v>131.87288522874113</v>
      </c>
      <c r="P46" s="54">
        <f t="shared" si="40"/>
        <v>141.42135574236195</v>
      </c>
      <c r="Q46" s="54">
        <f t="shared" si="40"/>
        <v>148.9639046701982</v>
      </c>
      <c r="R46" s="54">
        <f t="shared" si="40"/>
        <v>154.49821499884604</v>
      </c>
      <c r="S46" s="54">
        <f t="shared" si="40"/>
        <v>158.07446906832774</v>
      </c>
      <c r="T46" s="54">
        <f t="shared" si="40"/>
        <v>159.7930850151299</v>
      </c>
      <c r="U46" s="54">
        <f t="shared" si="40"/>
        <v>159.80095815467348</v>
      </c>
      <c r="V46" s="54">
        <f t="shared" si="40"/>
        <v>158.28632390073867</v>
      </c>
      <c r="W46" s="54">
        <f t="shared" si="40"/>
        <v>155.47240058916378</v>
      </c>
      <c r="X46" s="54">
        <f t="shared" si="40"/>
        <v>151.61000752330852</v>
      </c>
      <c r="Y46" s="54">
        <f t="shared" si="40"/>
        <v>146.96938456701815</v>
      </c>
      <c r="Z46" s="54">
        <f t="shared" si="40"/>
        <v>141.83146373541356</v>
      </c>
      <c r="AA46" s="54">
        <f t="shared" si="40"/>
        <v>136.47885974220986</v>
      </c>
      <c r="AB46" s="54">
        <f t="shared" si="40"/>
        <v>131.18685485331548</v>
      </c>
      <c r="AC46" s="54">
        <f t="shared" si="40"/>
        <v>126.21465341572971</v>
      </c>
      <c r="AD46" s="54">
        <f t="shared" si="40"/>
        <v>121.79717307817356</v>
      </c>
      <c r="AE46" s="54">
        <f t="shared" si="40"/>
        <v>118.13762324978144</v>
      </c>
      <c r="AF46" s="54">
        <f t="shared" si="40"/>
        <v>115.40109725653976</v>
      </c>
      <c r="AG46" s="54">
        <f t="shared" si="40"/>
        <v>113.70937368440451</v>
      </c>
      <c r="AH46" s="54">
        <f t="shared" si="40"/>
        <v>113.1370854847714</v>
      </c>
      <c r="AI46" s="54">
        <f t="shared" si="40"/>
        <v>113.7093736843855</v>
      </c>
      <c r="AJ46" s="54">
        <f t="shared" si="40"/>
        <v>115.40109725650261</v>
      </c>
      <c r="AK46" s="54">
        <f t="shared" si="40"/>
        <v>118.13762324972777</v>
      </c>
      <c r="AL46" s="54">
        <f t="shared" si="40"/>
        <v>121.79717307810577</v>
      </c>
      <c r="AM46" s="54">
        <f t="shared" si="40"/>
        <v>126.21465341565089</v>
      </c>
      <c r="AN46" s="54">
        <f t="shared" si="40"/>
        <v>131.1868548532293</v>
      </c>
      <c r="AO46" s="54">
        <f t="shared" si="40"/>
        <v>136.47885974212045</v>
      </c>
      <c r="AP46" s="54">
        <f t="shared" si="40"/>
        <v>141.83146373532543</v>
      </c>
      <c r="AQ46" s="54">
        <f t="shared" si="40"/>
        <v>146.9693845669359</v>
      </c>
      <c r="AR46" s="54">
        <f t="shared" si="40"/>
        <v>151.61000752323696</v>
      </c>
      <c r="AS46" s="54">
        <f t="shared" si="40"/>
        <v>155.47240058910748</v>
      </c>
      <c r="AT46" s="54">
        <f t="shared" si="40"/>
        <v>158.28632390070203</v>
      </c>
      <c r="AU46" s="54">
        <f t="shared" si="40"/>
        <v>159.8009581546604</v>
      </c>
      <c r="AV46" s="54">
        <f t="shared" si="40"/>
        <v>159.79308501514387</v>
      </c>
      <c r="AW46" s="54">
        <f t="shared" si="40"/>
        <v>158.0744690683716</v>
      </c>
      <c r="AX46" s="54">
        <f t="shared" si="40"/>
        <v>154.49821499892178</v>
      </c>
      <c r="AY46" s="54">
        <f t="shared" si="40"/>
        <v>148.96390467030713</v>
      </c>
      <c r="AZ46" s="54">
        <f t="shared" si="40"/>
        <v>141.42135574250443</v>
      </c>
      <c r="BA46" s="54">
        <f t="shared" si="40"/>
        <v>131.87288522891672</v>
      </c>
      <c r="BB46" s="54">
        <f t="shared" si="40"/>
        <v>120.3740067158947</v>
      </c>
      <c r="BC46" s="54">
        <f t="shared" si="40"/>
        <v>107.03253746277153</v>
      </c>
      <c r="BD46" s="54">
        <f t="shared" si="40"/>
        <v>92.00613982657791</v>
      </c>
      <c r="BE46" s="54">
        <f t="shared" si="40"/>
        <v>75.49836894819012</v>
      </c>
      <c r="BF46" s="54">
        <f t="shared" si="40"/>
        <v>57.75334395284089</v>
      </c>
      <c r="BG46" s="54">
        <f t="shared" si="40"/>
        <v>39.04920168102804</v>
      </c>
      <c r="BH46" s="54">
        <f t="shared" si="40"/>
        <v>19.690528907142216</v>
      </c>
      <c r="BI46" s="54">
        <f t="shared" si="40"/>
        <v>3.287561386281267E-10</v>
      </c>
      <c r="BJ46" s="54">
        <f t="shared" si="40"/>
        <v>-19.690528906490183</v>
      </c>
      <c r="BK46" s="54">
        <f t="shared" si="40"/>
        <v>-39.04920168039259</v>
      </c>
      <c r="BL46" s="54">
        <f t="shared" si="40"/>
        <v>-57.75334395223237</v>
      </c>
      <c r="BM46" s="54">
        <f t="shared" si="40"/>
        <v>-75.49836894761836</v>
      </c>
      <c r="BN46" s="54">
        <f t="shared" si="40"/>
        <v>-92.00613982605165</v>
      </c>
      <c r="BO46" s="54">
        <f t="shared" si="40"/>
        <v>-107.03253746229825</v>
      </c>
      <c r="BP46" s="54">
        <f t="shared" si="40"/>
        <v>-120.37400671548053</v>
      </c>
      <c r="BQ46" s="54">
        <f t="shared" si="40"/>
        <v>-131.87288522856596</v>
      </c>
      <c r="BR46" s="54">
        <f t="shared" si="40"/>
        <v>-141.42135574221996</v>
      </c>
      <c r="BS46" s="54">
        <f t="shared" si="40"/>
        <v>-148.96390467008976</v>
      </c>
      <c r="BT46" s="54">
        <f aca="true" t="shared" si="41" ref="BT46:EE46">(BT26+BT21)*$E$45</f>
        <v>-154.49821499877078</v>
      </c>
      <c r="BU46" s="54">
        <f t="shared" si="41"/>
        <v>-158.0744690682844</v>
      </c>
      <c r="BV46" s="54">
        <f t="shared" si="41"/>
        <v>-159.7930850151164</v>
      </c>
      <c r="BW46" s="54">
        <f t="shared" si="41"/>
        <v>-159.80095815468707</v>
      </c>
      <c r="BX46" s="54">
        <f t="shared" si="41"/>
        <v>-158.2863239007758</v>
      </c>
      <c r="BY46" s="54">
        <f t="shared" si="41"/>
        <v>-155.47240058922054</v>
      </c>
      <c r="BZ46" s="54">
        <f t="shared" si="41"/>
        <v>-151.61000752338052</v>
      </c>
      <c r="CA46" s="54">
        <f t="shared" si="41"/>
        <v>-146.96938456710075</v>
      </c>
      <c r="CB46" s="54">
        <f t="shared" si="41"/>
        <v>-141.83146373550207</v>
      </c>
      <c r="CC46" s="54">
        <f t="shared" si="41"/>
        <v>-136.47885974229962</v>
      </c>
      <c r="CD46" s="54">
        <f t="shared" si="41"/>
        <v>-131.1868548534019</v>
      </c>
      <c r="CE46" s="54">
        <f t="shared" si="41"/>
        <v>-126.21465341580883</v>
      </c>
      <c r="CF46" s="54">
        <f t="shared" si="41"/>
        <v>-121.79717307824158</v>
      </c>
      <c r="CG46" s="54">
        <f t="shared" si="41"/>
        <v>-118.13762324983527</v>
      </c>
      <c r="CH46" s="54">
        <f t="shared" si="41"/>
        <v>-115.401097256577</v>
      </c>
      <c r="CI46" s="54">
        <f t="shared" si="41"/>
        <v>-113.70937368442353</v>
      </c>
      <c r="CJ46" s="54">
        <f t="shared" si="41"/>
        <v>-113.1370854847714</v>
      </c>
      <c r="CK46" s="54">
        <f t="shared" si="41"/>
        <v>-113.70937368436643</v>
      </c>
      <c r="CL46" s="54">
        <f t="shared" si="41"/>
        <v>-115.40109725646536</v>
      </c>
      <c r="CM46" s="54">
        <f t="shared" si="41"/>
        <v>-118.13762324967396</v>
      </c>
      <c r="CN46" s="54">
        <f t="shared" si="41"/>
        <v>-121.79717307803786</v>
      </c>
      <c r="CO46" s="54">
        <f t="shared" si="41"/>
        <v>-126.21465341557189</v>
      </c>
      <c r="CP46" s="54">
        <f t="shared" si="41"/>
        <v>-131.1868548531429</v>
      </c>
      <c r="CQ46" s="54">
        <f t="shared" si="41"/>
        <v>-136.47885974203083</v>
      </c>
      <c r="CR46" s="54">
        <f t="shared" si="41"/>
        <v>-141.83146373523707</v>
      </c>
      <c r="CS46" s="54">
        <f t="shared" si="41"/>
        <v>-146.96938456685353</v>
      </c>
      <c r="CT46" s="54">
        <f t="shared" si="41"/>
        <v>-151.61000752316514</v>
      </c>
      <c r="CU46" s="54">
        <f t="shared" si="41"/>
        <v>-155.47240058905112</v>
      </c>
      <c r="CV46" s="54">
        <f t="shared" si="41"/>
        <v>-158.2863239006653</v>
      </c>
      <c r="CW46" s="54">
        <f t="shared" si="41"/>
        <v>-159.80095815464713</v>
      </c>
      <c r="CX46" s="54">
        <f t="shared" si="41"/>
        <v>-159.79308501515771</v>
      </c>
      <c r="CY46" s="54">
        <f t="shared" si="41"/>
        <v>-158.07446906841537</v>
      </c>
      <c r="CZ46" s="54">
        <f t="shared" si="41"/>
        <v>-154.49821499899764</v>
      </c>
      <c r="DA46" s="54">
        <f t="shared" si="41"/>
        <v>-148.96390467041618</v>
      </c>
      <c r="DB46" s="54">
        <f t="shared" si="41"/>
        <v>-141.42135574264725</v>
      </c>
      <c r="DC46" s="54">
        <f t="shared" si="41"/>
        <v>-131.8728852290927</v>
      </c>
      <c r="DD46" s="54">
        <f t="shared" si="41"/>
        <v>-120.37400671610243</v>
      </c>
      <c r="DE46" s="54">
        <f t="shared" si="41"/>
        <v>-107.03253746300884</v>
      </c>
      <c r="DF46" s="54">
        <f t="shared" si="41"/>
        <v>-92.00613982684193</v>
      </c>
      <c r="DG46" s="54">
        <f t="shared" si="41"/>
        <v>-75.49836894847707</v>
      </c>
      <c r="DH46" s="54">
        <f t="shared" si="41"/>
        <v>-57.75334395314631</v>
      </c>
      <c r="DI46" s="54">
        <f t="shared" si="41"/>
        <v>-39.049201681347036</v>
      </c>
      <c r="DJ46" s="54">
        <f t="shared" si="41"/>
        <v>-19.6905289074694</v>
      </c>
      <c r="DK46" s="54">
        <f t="shared" si="41"/>
        <v>-6.588688371405562E-10</v>
      </c>
      <c r="DL46" s="54">
        <f t="shared" si="41"/>
        <v>19.690528906162776</v>
      </c>
      <c r="DM46" s="54">
        <f t="shared" si="41"/>
        <v>39.049201680073296</v>
      </c>
      <c r="DN46" s="54">
        <f t="shared" si="41"/>
        <v>57.75334395192661</v>
      </c>
      <c r="DO46" s="54">
        <f t="shared" si="41"/>
        <v>75.49836894733092</v>
      </c>
      <c r="DP46" s="54">
        <f t="shared" si="41"/>
        <v>92.00613982578685</v>
      </c>
      <c r="DQ46" s="54">
        <f t="shared" si="41"/>
        <v>107.0325374620599</v>
      </c>
      <c r="DR46" s="54">
        <f t="shared" si="41"/>
        <v>120.37400671527162</v>
      </c>
      <c r="DS46" s="54">
        <f t="shared" si="41"/>
        <v>131.8728852283888</v>
      </c>
      <c r="DT46" s="54">
        <f t="shared" si="41"/>
        <v>141.4213557420758</v>
      </c>
      <c r="DU46" s="54">
        <f t="shared" si="41"/>
        <v>148.9639046699792</v>
      </c>
      <c r="DV46" s="54">
        <f t="shared" si="41"/>
        <v>154.4982149986934</v>
      </c>
      <c r="DW46" s="54">
        <f t="shared" si="41"/>
        <v>158.07446906823907</v>
      </c>
      <c r="DX46" s="54">
        <f t="shared" si="41"/>
        <v>159.79308501510087</v>
      </c>
      <c r="DY46" s="54">
        <f t="shared" si="41"/>
        <v>159.80095815469852</v>
      </c>
      <c r="DZ46" s="54">
        <f t="shared" si="41"/>
        <v>158.2863239008111</v>
      </c>
      <c r="EA46" s="54">
        <f t="shared" si="41"/>
        <v>155.47240058927545</v>
      </c>
      <c r="EB46" s="54">
        <f t="shared" si="41"/>
        <v>151.61000752345075</v>
      </c>
      <c r="EC46" s="54">
        <f t="shared" si="41"/>
        <v>146.96938456718175</v>
      </c>
      <c r="ED46" s="54">
        <f t="shared" si="41"/>
        <v>141.83146373558907</v>
      </c>
      <c r="EE46" s="54">
        <f t="shared" si="41"/>
        <v>136.47885974238795</v>
      </c>
      <c r="EF46" s="54">
        <f aca="true" t="shared" si="42" ref="EF46:GQ46">(EF26+EF21)*$E$45</f>
        <v>131.18685485348715</v>
      </c>
      <c r="EG46" s="54">
        <f t="shared" si="42"/>
        <v>126.21465341588674</v>
      </c>
      <c r="EH46" s="54">
        <f t="shared" si="42"/>
        <v>121.79717307830862</v>
      </c>
      <c r="EI46" s="54">
        <f t="shared" si="42"/>
        <v>118.1376232498884</v>
      </c>
      <c r="EJ46" s="54">
        <f t="shared" si="42"/>
        <v>115.40109725661387</v>
      </c>
      <c r="EK46" s="54">
        <f t="shared" si="42"/>
        <v>113.70937368444238</v>
      </c>
      <c r="EL46" s="54">
        <f t="shared" si="42"/>
        <v>113.1370854847714</v>
      </c>
      <c r="EM46" s="54">
        <f t="shared" si="42"/>
        <v>113.70937368434761</v>
      </c>
      <c r="EN46" s="54">
        <f t="shared" si="42"/>
        <v>115.40109725642856</v>
      </c>
      <c r="EO46" s="54">
        <f t="shared" si="42"/>
        <v>118.13762324962082</v>
      </c>
      <c r="EP46" s="54">
        <f t="shared" si="42"/>
        <v>121.79717307797077</v>
      </c>
      <c r="EQ46" s="54">
        <f t="shared" si="42"/>
        <v>126.21465341549401</v>
      </c>
      <c r="ER46" s="54">
        <f t="shared" si="42"/>
        <v>131.18685485305787</v>
      </c>
      <c r="ES46" s="54">
        <f t="shared" si="42"/>
        <v>136.47885974194267</v>
      </c>
      <c r="ET46" s="54">
        <f t="shared" si="42"/>
        <v>141.83146373515012</v>
      </c>
      <c r="EU46" s="54">
        <f t="shared" si="42"/>
        <v>146.96938456677267</v>
      </c>
      <c r="EV46" s="54">
        <f t="shared" si="42"/>
        <v>151.6100075230952</v>
      </c>
      <c r="EW46" s="54">
        <f t="shared" si="42"/>
        <v>155.47240058899644</v>
      </c>
      <c r="EX46" s="54">
        <f t="shared" si="42"/>
        <v>158.2863239006304</v>
      </c>
      <c r="EY46" s="54">
        <f t="shared" si="42"/>
        <v>159.8009581546362</v>
      </c>
      <c r="EZ46" s="54">
        <f t="shared" si="42"/>
        <v>159.79308501517394</v>
      </c>
      <c r="FA46" s="54">
        <f t="shared" si="42"/>
        <v>158.07446906846158</v>
      </c>
      <c r="FB46" s="54">
        <f t="shared" si="42"/>
        <v>154.49821499907586</v>
      </c>
      <c r="FC46" s="54">
        <f t="shared" si="42"/>
        <v>148.96390467052768</v>
      </c>
      <c r="FD46" s="54">
        <f t="shared" si="42"/>
        <v>141.4213557427924</v>
      </c>
      <c r="FE46" s="54">
        <f t="shared" si="42"/>
        <v>131.87288522927085</v>
      </c>
      <c r="FF46" s="54">
        <f t="shared" si="42"/>
        <v>120.37400671631224</v>
      </c>
      <c r="FG46" s="54">
        <f t="shared" si="42"/>
        <v>107.03253746324825</v>
      </c>
      <c r="FH46" s="54">
        <f t="shared" si="42"/>
        <v>92.00613982710748</v>
      </c>
      <c r="FI46" s="54">
        <f t="shared" si="42"/>
        <v>75.49836894876509</v>
      </c>
      <c r="FJ46" s="54">
        <f t="shared" si="42"/>
        <v>57.75334395345274</v>
      </c>
      <c r="FK46" s="54">
        <f t="shared" si="42"/>
        <v>39.04920168166669</v>
      </c>
      <c r="FL46" s="54">
        <f t="shared" si="42"/>
        <v>19.690528907797162</v>
      </c>
      <c r="FM46" s="54">
        <f t="shared" si="42"/>
        <v>9.8960957263558E-10</v>
      </c>
      <c r="FN46" s="54">
        <f t="shared" si="42"/>
        <v>-19.690528905835116</v>
      </c>
      <c r="FO46" s="54">
        <f t="shared" si="42"/>
        <v>-39.04920167975391</v>
      </c>
      <c r="FP46" s="54">
        <f t="shared" si="42"/>
        <v>-57.75334395162104</v>
      </c>
      <c r="FQ46" s="54">
        <f t="shared" si="42"/>
        <v>-75.49836894704404</v>
      </c>
      <c r="FR46" s="54">
        <f t="shared" si="42"/>
        <v>-92.00613982552272</v>
      </c>
      <c r="FS46" s="54">
        <f t="shared" si="42"/>
        <v>-107.03253746182259</v>
      </c>
      <c r="FT46" s="54">
        <f t="shared" si="42"/>
        <v>-120.3740067150641</v>
      </c>
      <c r="FU46" s="54">
        <f t="shared" si="42"/>
        <v>-131.87288522821302</v>
      </c>
      <c r="FV46" s="54">
        <f t="shared" si="42"/>
        <v>-141.42135574193338</v>
      </c>
      <c r="FW46" s="54">
        <f t="shared" si="42"/>
        <v>-148.96390466987066</v>
      </c>
      <c r="FX46" s="54">
        <f t="shared" si="42"/>
        <v>-154.49821499861804</v>
      </c>
      <c r="FY46" s="54">
        <f t="shared" si="42"/>
        <v>-158.07446906819573</v>
      </c>
      <c r="FZ46" s="54">
        <f t="shared" si="42"/>
        <v>-159.7930850150874</v>
      </c>
      <c r="GA46" s="54">
        <f t="shared" si="42"/>
        <v>-159.80095815471228</v>
      </c>
      <c r="GB46" s="54">
        <f t="shared" si="42"/>
        <v>-158.28632390084843</v>
      </c>
      <c r="GC46" s="54">
        <f t="shared" si="42"/>
        <v>-155.47240058933238</v>
      </c>
      <c r="GD46" s="54">
        <f t="shared" si="42"/>
        <v>-151.61000752352305</v>
      </c>
      <c r="GE46" s="54">
        <f t="shared" si="42"/>
        <v>-146.96938456726468</v>
      </c>
      <c r="GF46" s="54">
        <f t="shared" si="42"/>
        <v>-141.83146373567786</v>
      </c>
      <c r="GG46" s="54">
        <f t="shared" si="42"/>
        <v>-136.4788597424782</v>
      </c>
      <c r="GH46" s="54">
        <f t="shared" si="42"/>
        <v>-131.18685485357418</v>
      </c>
      <c r="GI46" s="54">
        <f t="shared" si="42"/>
        <v>-126.21465341596613</v>
      </c>
      <c r="GJ46" s="54">
        <f t="shared" si="42"/>
        <v>-121.79717307837691</v>
      </c>
      <c r="GK46" s="54">
        <f t="shared" si="42"/>
        <v>-118.13762324994245</v>
      </c>
      <c r="GL46" s="54">
        <f t="shared" si="42"/>
        <v>-115.40109725665138</v>
      </c>
      <c r="GM46" s="54">
        <f t="shared" si="42"/>
        <v>-113.70937368446155</v>
      </c>
      <c r="GN46" s="54">
        <f t="shared" si="42"/>
        <v>-113.1370854847714</v>
      </c>
      <c r="GO46" s="54">
        <f t="shared" si="42"/>
        <v>-113.70937368432841</v>
      </c>
      <c r="GP46" s="54">
        <f t="shared" si="42"/>
        <v>-115.40109725639095</v>
      </c>
      <c r="GQ46" s="54">
        <f t="shared" si="42"/>
        <v>-118.13762324956647</v>
      </c>
      <c r="GR46" s="54">
        <f aca="true" t="shared" si="43" ref="GR46:HO46">(GR26+GR21)*$E$45</f>
        <v>-121.797173077902</v>
      </c>
      <c r="GS46" s="54">
        <f t="shared" si="43"/>
        <v>-126.21465341541392</v>
      </c>
      <c r="GT46" s="54">
        <f t="shared" si="43"/>
        <v>-131.18685485297019</v>
      </c>
      <c r="GU46" s="54">
        <f t="shared" si="43"/>
        <v>-136.47885974185152</v>
      </c>
      <c r="GV46" s="54">
        <f t="shared" si="43"/>
        <v>-141.83146373506017</v>
      </c>
      <c r="GW46" s="54">
        <f t="shared" si="43"/>
        <v>-146.9693845666883</v>
      </c>
      <c r="GX46" s="54">
        <f t="shared" si="43"/>
        <v>-151.61000752302107</v>
      </c>
      <c r="GY46" s="54">
        <f t="shared" si="43"/>
        <v>-155.47240058893735</v>
      </c>
      <c r="GZ46" s="54">
        <f t="shared" si="43"/>
        <v>-158.28632390059053</v>
      </c>
      <c r="HA46" s="54">
        <f t="shared" si="43"/>
        <v>-159.80095815461948</v>
      </c>
      <c r="HB46" s="54">
        <f t="shared" si="43"/>
        <v>-159.79308501518406</v>
      </c>
      <c r="HC46" s="54">
        <f t="shared" si="43"/>
        <v>-158.0744690685011</v>
      </c>
      <c r="HD46" s="54">
        <f t="shared" si="43"/>
        <v>-154.49821499914682</v>
      </c>
      <c r="HE46" s="54">
        <f t="shared" si="43"/>
        <v>-148.9639046706316</v>
      </c>
      <c r="HF46" s="54">
        <f t="shared" si="43"/>
        <v>-141.4213557429295</v>
      </c>
      <c r="HG46" s="54">
        <f t="shared" si="43"/>
        <v>-131.87288522944112</v>
      </c>
      <c r="HH46" s="54">
        <f t="shared" si="43"/>
        <v>-120.37400671651415</v>
      </c>
      <c r="HI46" s="54">
        <f t="shared" si="43"/>
        <v>-107.03253746347929</v>
      </c>
      <c r="HJ46" s="54">
        <f t="shared" si="43"/>
        <v>-92.00613982736522</v>
      </c>
      <c r="HK46" s="54">
        <f t="shared" si="43"/>
        <v>-75.4983689490455</v>
      </c>
      <c r="HL46" s="54">
        <f t="shared" si="43"/>
        <v>-57.753343953751184</v>
      </c>
      <c r="HM46" s="54">
        <f t="shared" si="43"/>
        <v>-39.04920168197889</v>
      </c>
      <c r="HN46" s="54">
        <f t="shared" si="43"/>
        <v>-19.690528908117596</v>
      </c>
      <c r="HO46" s="54">
        <f t="shared" si="43"/>
        <v>-1.312311434743901E-09</v>
      </c>
      <c r="HP46" s="14"/>
    </row>
    <row r="47" spans="3:223" ht="13.5" thickBot="1">
      <c r="C47" s="87" t="s">
        <v>79</v>
      </c>
      <c r="D47" s="88"/>
      <c r="E47" s="60" t="s">
        <v>2</v>
      </c>
      <c r="F47" s="45">
        <f>SQRT(SUM(G47:HN47)/216)</f>
        <v>126.49110629608619</v>
      </c>
      <c r="G47" s="5">
        <f aca="true" t="shared" si="44" ref="G47:BR47">G46*G46</f>
        <v>0</v>
      </c>
      <c r="H47" s="5">
        <f t="shared" si="44"/>
        <v>387.71692863016233</v>
      </c>
      <c r="I47" s="5">
        <f t="shared" si="44"/>
        <v>1524.8401519007812</v>
      </c>
      <c r="J47" s="5">
        <f t="shared" si="44"/>
        <v>3335.4487376999923</v>
      </c>
      <c r="K47" s="5">
        <f t="shared" si="44"/>
        <v>5700.003713793861</v>
      </c>
      <c r="L47" s="5">
        <f t="shared" si="44"/>
        <v>8465.12976573936</v>
      </c>
      <c r="M47" s="5">
        <f t="shared" si="44"/>
        <v>11455.964075668899</v>
      </c>
      <c r="N47" s="5">
        <f t="shared" si="44"/>
        <v>14489.901492788358</v>
      </c>
      <c r="O47" s="5">
        <f t="shared" si="44"/>
        <v>17390.45785855273</v>
      </c>
      <c r="P47" s="5">
        <f t="shared" si="44"/>
        <v>19999.99986000769</v>
      </c>
      <c r="Q47" s="5">
        <f t="shared" si="44"/>
        <v>22190.244894591895</v>
      </c>
      <c r="R47" s="5">
        <f t="shared" si="44"/>
        <v>23869.698437829655</v>
      </c>
      <c r="S47" s="5">
        <f t="shared" si="44"/>
        <v>24987.537771233703</v>
      </c>
      <c r="T47" s="5">
        <f t="shared" si="44"/>
        <v>25533.83001865253</v>
      </c>
      <c r="U47" s="5">
        <f t="shared" si="44"/>
        <v>25536.346227151706</v>
      </c>
      <c r="V47" s="5">
        <f t="shared" si="44"/>
        <v>25054.56033400955</v>
      </c>
      <c r="W47" s="5">
        <f t="shared" si="44"/>
        <v>24171.667344957415</v>
      </c>
      <c r="X47" s="5">
        <f t="shared" si="44"/>
        <v>22985.594381217667</v>
      </c>
      <c r="Y47" s="5">
        <f t="shared" si="44"/>
        <v>21600.000000008073</v>
      </c>
      <c r="Z47" s="5">
        <f t="shared" si="44"/>
        <v>20116.16410532993</v>
      </c>
      <c r="AA47" s="5">
        <f t="shared" si="44"/>
        <v>18626.47915653379</v>
      </c>
      <c r="AB47" s="5">
        <f t="shared" si="44"/>
        <v>17209.990886304862</v>
      </c>
      <c r="AC47" s="5">
        <f t="shared" si="44"/>
        <v>15930.138736852772</v>
      </c>
      <c r="AD47" s="5">
        <f t="shared" si="44"/>
        <v>14834.551369834566</v>
      </c>
      <c r="AE47" s="5">
        <f t="shared" si="44"/>
        <v>13956.4980271073</v>
      </c>
      <c r="AF47" s="5">
        <f t="shared" si="44"/>
        <v>13317.413248013348</v>
      </c>
      <c r="AG47" s="5">
        <f t="shared" si="44"/>
        <v>12929.821663699546</v>
      </c>
      <c r="AH47" s="5">
        <f t="shared" si="44"/>
        <v>12800.000111988473</v>
      </c>
      <c r="AI47" s="5">
        <f t="shared" si="44"/>
        <v>12929.82166369522</v>
      </c>
      <c r="AJ47" s="5">
        <f t="shared" si="44"/>
        <v>13317.413248004774</v>
      </c>
      <c r="AK47" s="5">
        <f t="shared" si="44"/>
        <v>13956.498027094618</v>
      </c>
      <c r="AL47" s="5">
        <f t="shared" si="44"/>
        <v>14834.551369818053</v>
      </c>
      <c r="AM47" s="5">
        <f t="shared" si="44"/>
        <v>15930.138736832874</v>
      </c>
      <c r="AN47" s="5">
        <f t="shared" si="44"/>
        <v>17209.990886282252</v>
      </c>
      <c r="AO47" s="5">
        <f t="shared" si="44"/>
        <v>18626.479156509387</v>
      </c>
      <c r="AP47" s="5">
        <f t="shared" si="44"/>
        <v>20116.16410530493</v>
      </c>
      <c r="AQ47" s="5">
        <f t="shared" si="44"/>
        <v>21599.9999999839</v>
      </c>
      <c r="AR47" s="5">
        <f t="shared" si="44"/>
        <v>22985.594381195966</v>
      </c>
      <c r="AS47" s="5">
        <f t="shared" si="44"/>
        <v>24171.66734493991</v>
      </c>
      <c r="AT47" s="5">
        <f t="shared" si="44"/>
        <v>25054.560333997953</v>
      </c>
      <c r="AU47" s="5">
        <f t="shared" si="44"/>
        <v>25536.346227147525</v>
      </c>
      <c r="AV47" s="5">
        <f t="shared" si="44"/>
        <v>25533.830018656998</v>
      </c>
      <c r="AW47" s="5">
        <f t="shared" si="44"/>
        <v>24987.53777124757</v>
      </c>
      <c r="AX47" s="5">
        <f t="shared" si="44"/>
        <v>23869.698437853058</v>
      </c>
      <c r="AY47" s="5">
        <f t="shared" si="44"/>
        <v>22190.24489462435</v>
      </c>
      <c r="AZ47" s="5">
        <f t="shared" si="44"/>
        <v>19999.999860047992</v>
      </c>
      <c r="BA47" s="5">
        <f t="shared" si="44"/>
        <v>17390.457858599042</v>
      </c>
      <c r="BB47" s="5">
        <f t="shared" si="44"/>
        <v>14489.90149283826</v>
      </c>
      <c r="BC47" s="5">
        <f t="shared" si="44"/>
        <v>11455.96407571959</v>
      </c>
      <c r="BD47" s="5">
        <f t="shared" si="44"/>
        <v>8465.129765787806</v>
      </c>
      <c r="BE47" s="5">
        <f t="shared" si="44"/>
        <v>5700.003713837038</v>
      </c>
      <c r="BF47" s="5">
        <f t="shared" si="44"/>
        <v>3335.448737735144</v>
      </c>
      <c r="BG47" s="5">
        <f t="shared" si="44"/>
        <v>1524.8401519256029</v>
      </c>
      <c r="BH47" s="5">
        <f t="shared" si="44"/>
        <v>387.71692864300326</v>
      </c>
      <c r="BI47" s="5">
        <f t="shared" si="44"/>
        <v>1.0808059868567608E-19</v>
      </c>
      <c r="BJ47" s="5">
        <f t="shared" si="44"/>
        <v>387.7169286173255</v>
      </c>
      <c r="BK47" s="5">
        <f t="shared" si="44"/>
        <v>1524.8401518759756</v>
      </c>
      <c r="BL47" s="5">
        <f t="shared" si="44"/>
        <v>3335.4487376648553</v>
      </c>
      <c r="BM47" s="5">
        <f t="shared" si="44"/>
        <v>5700.003713750704</v>
      </c>
      <c r="BN47" s="5">
        <f t="shared" si="44"/>
        <v>8465.129765690968</v>
      </c>
      <c r="BO47" s="5">
        <f t="shared" si="44"/>
        <v>11455.964075618278</v>
      </c>
      <c r="BP47" s="5">
        <f t="shared" si="44"/>
        <v>14489.901492738552</v>
      </c>
      <c r="BQ47" s="5">
        <f t="shared" si="44"/>
        <v>17390.457858506532</v>
      </c>
      <c r="BR47" s="5">
        <f t="shared" si="44"/>
        <v>19999.99985996753</v>
      </c>
      <c r="BS47" s="5">
        <f aca="true" t="shared" si="45" ref="BS47:ED47">BS46*BS46</f>
        <v>22190.24489455959</v>
      </c>
      <c r="BT47" s="5">
        <f t="shared" si="45"/>
        <v>23869.6984378064</v>
      </c>
      <c r="BU47" s="5">
        <f t="shared" si="45"/>
        <v>24987.537771220002</v>
      </c>
      <c r="BV47" s="5">
        <f t="shared" si="45"/>
        <v>25533.830018648216</v>
      </c>
      <c r="BW47" s="5">
        <f t="shared" si="45"/>
        <v>25536.346227156046</v>
      </c>
      <c r="BX47" s="5">
        <f t="shared" si="45"/>
        <v>25054.560334021313</v>
      </c>
      <c r="BY47" s="5">
        <f t="shared" si="45"/>
        <v>24171.667344975063</v>
      </c>
      <c r="BZ47" s="5">
        <f t="shared" si="45"/>
        <v>22985.594381239498</v>
      </c>
      <c r="CA47" s="5">
        <f t="shared" si="45"/>
        <v>21600.000000032353</v>
      </c>
      <c r="CB47" s="5">
        <f t="shared" si="45"/>
        <v>20116.164105355037</v>
      </c>
      <c r="CC47" s="5">
        <f t="shared" si="45"/>
        <v>18626.479156558293</v>
      </c>
      <c r="CD47" s="5">
        <f t="shared" si="45"/>
        <v>17209.99088632754</v>
      </c>
      <c r="CE47" s="5">
        <f t="shared" si="45"/>
        <v>15930.138736872743</v>
      </c>
      <c r="CF47" s="5">
        <f t="shared" si="45"/>
        <v>14834.551369851137</v>
      </c>
      <c r="CG47" s="5">
        <f t="shared" si="45"/>
        <v>13956.49802712002</v>
      </c>
      <c r="CH47" s="5">
        <f t="shared" si="45"/>
        <v>13317.413248021945</v>
      </c>
      <c r="CI47" s="5">
        <f t="shared" si="45"/>
        <v>12929.82166370387</v>
      </c>
      <c r="CJ47" s="5">
        <f t="shared" si="45"/>
        <v>12800.000111988473</v>
      </c>
      <c r="CK47" s="5">
        <f t="shared" si="45"/>
        <v>12929.821663690884</v>
      </c>
      <c r="CL47" s="5">
        <f t="shared" si="45"/>
        <v>13317.413247996177</v>
      </c>
      <c r="CM47" s="5">
        <f t="shared" si="45"/>
        <v>13956.498027081907</v>
      </c>
      <c r="CN47" s="5">
        <f t="shared" si="45"/>
        <v>14834.55136980151</v>
      </c>
      <c r="CO47" s="5">
        <f t="shared" si="45"/>
        <v>15930.138736812933</v>
      </c>
      <c r="CP47" s="5">
        <f t="shared" si="45"/>
        <v>17209.990886259584</v>
      </c>
      <c r="CQ47" s="5">
        <f t="shared" si="45"/>
        <v>18626.479156484926</v>
      </c>
      <c r="CR47" s="5">
        <f t="shared" si="45"/>
        <v>20116.164105279866</v>
      </c>
      <c r="CS47" s="5">
        <f t="shared" si="45"/>
        <v>21599.999999959688</v>
      </c>
      <c r="CT47" s="5">
        <f t="shared" si="45"/>
        <v>22985.59438117419</v>
      </c>
      <c r="CU47" s="5">
        <f t="shared" si="45"/>
        <v>24171.66734492238</v>
      </c>
      <c r="CV47" s="5">
        <f t="shared" si="45"/>
        <v>25054.56033398633</v>
      </c>
      <c r="CW47" s="5">
        <f t="shared" si="45"/>
        <v>25536.346227143284</v>
      </c>
      <c r="CX47" s="5">
        <f t="shared" si="45"/>
        <v>25533.83001866142</v>
      </c>
      <c r="CY47" s="5">
        <f t="shared" si="45"/>
        <v>24987.537771261406</v>
      </c>
      <c r="CZ47" s="5">
        <f t="shared" si="45"/>
        <v>23869.698437876497</v>
      </c>
      <c r="DA47" s="5">
        <f t="shared" si="45"/>
        <v>22190.24489465684</v>
      </c>
      <c r="DB47" s="5">
        <f t="shared" si="45"/>
        <v>19999.99986008839</v>
      </c>
      <c r="DC47" s="5">
        <f t="shared" si="45"/>
        <v>17390.457858645455</v>
      </c>
      <c r="DD47" s="5">
        <f t="shared" si="45"/>
        <v>14489.901492888273</v>
      </c>
      <c r="DE47" s="5">
        <f t="shared" si="45"/>
        <v>11455.96407577039</v>
      </c>
      <c r="DF47" s="5">
        <f t="shared" si="45"/>
        <v>8465.12976583639</v>
      </c>
      <c r="DG47" s="5">
        <f t="shared" si="45"/>
        <v>5700.0037138803655</v>
      </c>
      <c r="DH47" s="5">
        <f t="shared" si="45"/>
        <v>3335.4487377704218</v>
      </c>
      <c r="DI47" s="5">
        <f t="shared" si="45"/>
        <v>1524.8401519505162</v>
      </c>
      <c r="DJ47" s="5">
        <f t="shared" si="45"/>
        <v>387.71692865588807</v>
      </c>
      <c r="DK47" s="5">
        <f t="shared" si="45"/>
        <v>4.341081445549487E-19</v>
      </c>
      <c r="DL47" s="5">
        <f t="shared" si="45"/>
        <v>387.7169286044318</v>
      </c>
      <c r="DM47" s="5">
        <f t="shared" si="45"/>
        <v>1524.840151851039</v>
      </c>
      <c r="DN47" s="5">
        <f t="shared" si="45"/>
        <v>3335.448737629538</v>
      </c>
      <c r="DO47" s="5">
        <f t="shared" si="45"/>
        <v>5700.003713707301</v>
      </c>
      <c r="DP47" s="5">
        <f t="shared" si="45"/>
        <v>8465.129765642241</v>
      </c>
      <c r="DQ47" s="5">
        <f t="shared" si="45"/>
        <v>11455.964075567257</v>
      </c>
      <c r="DR47" s="5">
        <f t="shared" si="45"/>
        <v>14489.901492688257</v>
      </c>
      <c r="DS47" s="5">
        <f t="shared" si="45"/>
        <v>17390.45785845981</v>
      </c>
      <c r="DT47" s="5">
        <f t="shared" si="45"/>
        <v>19999.999859926756</v>
      </c>
      <c r="DU47" s="5">
        <f t="shared" si="45"/>
        <v>22190.24489452665</v>
      </c>
      <c r="DV47" s="5">
        <f t="shared" si="45"/>
        <v>23869.698437782496</v>
      </c>
      <c r="DW47" s="5">
        <f t="shared" si="45"/>
        <v>24987.53777120567</v>
      </c>
      <c r="DX47" s="5">
        <f t="shared" si="45"/>
        <v>25533.830018643253</v>
      </c>
      <c r="DY47" s="5">
        <f t="shared" si="45"/>
        <v>25536.34622715971</v>
      </c>
      <c r="DZ47" s="5">
        <f t="shared" si="45"/>
        <v>25054.56033403249</v>
      </c>
      <c r="EA47" s="5">
        <f t="shared" si="45"/>
        <v>24171.667344992136</v>
      </c>
      <c r="EB47" s="5">
        <f t="shared" si="45"/>
        <v>22985.59438126079</v>
      </c>
      <c r="EC47" s="5">
        <f t="shared" si="45"/>
        <v>21600.00000005616</v>
      </c>
      <c r="ED47" s="5">
        <f t="shared" si="45"/>
        <v>20116.164105379718</v>
      </c>
      <c r="EE47" s="5">
        <f aca="true" t="shared" si="46" ref="EE47:GP47">EE46*EE46</f>
        <v>18626.4791565824</v>
      </c>
      <c r="EF47" s="5">
        <f t="shared" si="46"/>
        <v>17209.990886349904</v>
      </c>
      <c r="EG47" s="5">
        <f t="shared" si="46"/>
        <v>15930.138736892412</v>
      </c>
      <c r="EH47" s="5">
        <f t="shared" si="46"/>
        <v>14834.551369867466</v>
      </c>
      <c r="EI47" s="5">
        <f t="shared" si="46"/>
        <v>13956.498027132573</v>
      </c>
      <c r="EJ47" s="5">
        <f t="shared" si="46"/>
        <v>13317.413248030452</v>
      </c>
      <c r="EK47" s="5">
        <f t="shared" si="46"/>
        <v>12929.821663708159</v>
      </c>
      <c r="EL47" s="5">
        <f t="shared" si="46"/>
        <v>12800.000111988473</v>
      </c>
      <c r="EM47" s="5">
        <f t="shared" si="46"/>
        <v>12929.821663686605</v>
      </c>
      <c r="EN47" s="5">
        <f t="shared" si="46"/>
        <v>13317.413247987683</v>
      </c>
      <c r="EO47" s="5">
        <f t="shared" si="46"/>
        <v>13956.498027069349</v>
      </c>
      <c r="EP47" s="5">
        <f t="shared" si="46"/>
        <v>14834.551369785167</v>
      </c>
      <c r="EQ47" s="5">
        <f t="shared" si="46"/>
        <v>15930.138736793275</v>
      </c>
      <c r="ER47" s="5">
        <f t="shared" si="46"/>
        <v>17209.990886237272</v>
      </c>
      <c r="ES47" s="5">
        <f t="shared" si="46"/>
        <v>18626.47915646086</v>
      </c>
      <c r="ET47" s="5">
        <f t="shared" si="46"/>
        <v>20116.164105255204</v>
      </c>
      <c r="EU47" s="5">
        <f t="shared" si="46"/>
        <v>21599.999999935917</v>
      </c>
      <c r="EV47" s="5">
        <f t="shared" si="46"/>
        <v>22985.59438115298</v>
      </c>
      <c r="EW47" s="5">
        <f t="shared" si="46"/>
        <v>24171.667344905378</v>
      </c>
      <c r="EX47" s="5">
        <f t="shared" si="46"/>
        <v>25054.56033397528</v>
      </c>
      <c r="EY47" s="5">
        <f t="shared" si="46"/>
        <v>25536.346227139788</v>
      </c>
      <c r="EZ47" s="5">
        <f t="shared" si="46"/>
        <v>25533.83001866661</v>
      </c>
      <c r="FA47" s="5">
        <f t="shared" si="46"/>
        <v>24987.537771276016</v>
      </c>
      <c r="FB47" s="5">
        <f t="shared" si="46"/>
        <v>23869.698437900668</v>
      </c>
      <c r="FC47" s="5">
        <f t="shared" si="46"/>
        <v>22190.24489469006</v>
      </c>
      <c r="FD47" s="5">
        <f t="shared" si="46"/>
        <v>19999.99986012944</v>
      </c>
      <c r="FE47" s="5">
        <f t="shared" si="46"/>
        <v>17390.457858692444</v>
      </c>
      <c r="FF47" s="5">
        <f t="shared" si="46"/>
        <v>14489.901492938783</v>
      </c>
      <c r="FG47" s="5">
        <f t="shared" si="46"/>
        <v>11455.96407582164</v>
      </c>
      <c r="FH47" s="5">
        <f t="shared" si="46"/>
        <v>8465.129765885253</v>
      </c>
      <c r="FI47" s="5">
        <f t="shared" si="46"/>
        <v>5700.003713923857</v>
      </c>
      <c r="FJ47" s="5">
        <f t="shared" si="46"/>
        <v>3335.4487378058166</v>
      </c>
      <c r="FK47" s="5">
        <f t="shared" si="46"/>
        <v>1524.8401519754805</v>
      </c>
      <c r="FL47" s="5">
        <f t="shared" si="46"/>
        <v>387.71692866879573</v>
      </c>
      <c r="FM47" s="5">
        <f t="shared" si="46"/>
        <v>9.793271062519754E-19</v>
      </c>
      <c r="FN47" s="5">
        <f t="shared" si="46"/>
        <v>387.71692859152824</v>
      </c>
      <c r="FO47" s="5">
        <f t="shared" si="46"/>
        <v>1524.8401518260953</v>
      </c>
      <c r="FP47" s="5">
        <f t="shared" si="46"/>
        <v>3335.4487375942426</v>
      </c>
      <c r="FQ47" s="5">
        <f t="shared" si="46"/>
        <v>5700.003713663984</v>
      </c>
      <c r="FR47" s="5">
        <f t="shared" si="46"/>
        <v>8465.129765593638</v>
      </c>
      <c r="FS47" s="5">
        <f t="shared" si="46"/>
        <v>11455.964075516455</v>
      </c>
      <c r="FT47" s="5">
        <f t="shared" si="46"/>
        <v>14489.901492638297</v>
      </c>
      <c r="FU47" s="5">
        <f t="shared" si="46"/>
        <v>17390.457858413443</v>
      </c>
      <c r="FV47" s="5">
        <f t="shared" si="46"/>
        <v>19999.999859886473</v>
      </c>
      <c r="FW47" s="5">
        <f t="shared" si="46"/>
        <v>22190.244894494313</v>
      </c>
      <c r="FX47" s="5">
        <f t="shared" si="46"/>
        <v>23869.698437759205</v>
      </c>
      <c r="FY47" s="5">
        <f t="shared" si="46"/>
        <v>24987.53777119197</v>
      </c>
      <c r="FZ47" s="5">
        <f t="shared" si="46"/>
        <v>25533.83001863895</v>
      </c>
      <c r="GA47" s="5">
        <f t="shared" si="46"/>
        <v>25536.346227164104</v>
      </c>
      <c r="GB47" s="5">
        <f t="shared" si="46"/>
        <v>25054.5603340443</v>
      </c>
      <c r="GC47" s="5">
        <f t="shared" si="46"/>
        <v>24171.66734500984</v>
      </c>
      <c r="GD47" s="5">
        <f t="shared" si="46"/>
        <v>22985.594381282717</v>
      </c>
      <c r="GE47" s="5">
        <f t="shared" si="46"/>
        <v>21600.000000080538</v>
      </c>
      <c r="GF47" s="5">
        <f t="shared" si="46"/>
        <v>20116.164105404903</v>
      </c>
      <c r="GG47" s="5">
        <f t="shared" si="46"/>
        <v>18626.479156607034</v>
      </c>
      <c r="GH47" s="5">
        <f t="shared" si="46"/>
        <v>17209.99088637274</v>
      </c>
      <c r="GI47" s="5">
        <f t="shared" si="46"/>
        <v>15930.13873691245</v>
      </c>
      <c r="GJ47" s="5">
        <f t="shared" si="46"/>
        <v>14834.551369884102</v>
      </c>
      <c r="GK47" s="5">
        <f t="shared" si="46"/>
        <v>13956.498027145342</v>
      </c>
      <c r="GL47" s="5">
        <f t="shared" si="46"/>
        <v>13317.41324803911</v>
      </c>
      <c r="GM47" s="5">
        <f t="shared" si="46"/>
        <v>12929.821663712517</v>
      </c>
      <c r="GN47" s="5">
        <f t="shared" si="46"/>
        <v>12800.000111988473</v>
      </c>
      <c r="GO47" s="5">
        <f t="shared" si="46"/>
        <v>12929.821663682238</v>
      </c>
      <c r="GP47" s="5">
        <f t="shared" si="46"/>
        <v>13317.413247979004</v>
      </c>
      <c r="GQ47" s="5">
        <f aca="true" t="shared" si="47" ref="GQ47:HO47">GQ46*GQ46</f>
        <v>13956.498027056508</v>
      </c>
      <c r="GR47" s="5">
        <f t="shared" si="47"/>
        <v>14834.551369768416</v>
      </c>
      <c r="GS47" s="5">
        <f t="shared" si="47"/>
        <v>15930.138736773057</v>
      </c>
      <c r="GT47" s="5">
        <f t="shared" si="47"/>
        <v>17209.990886214266</v>
      </c>
      <c r="GU47" s="5">
        <f t="shared" si="47"/>
        <v>18626.47915643598</v>
      </c>
      <c r="GV47" s="5">
        <f t="shared" si="47"/>
        <v>20116.164105229687</v>
      </c>
      <c r="GW47" s="5">
        <f t="shared" si="47"/>
        <v>21599.999999911113</v>
      </c>
      <c r="GX47" s="5">
        <f t="shared" si="47"/>
        <v>22985.594381130504</v>
      </c>
      <c r="GY47" s="5">
        <f t="shared" si="47"/>
        <v>24171.667344887006</v>
      </c>
      <c r="GZ47" s="5">
        <f t="shared" si="47"/>
        <v>25054.560333962658</v>
      </c>
      <c r="HA47" s="5">
        <f t="shared" si="47"/>
        <v>25536.346227134447</v>
      </c>
      <c r="HB47" s="5">
        <f t="shared" si="47"/>
        <v>25533.83001866984</v>
      </c>
      <c r="HC47" s="5">
        <f t="shared" si="47"/>
        <v>24987.537771288506</v>
      </c>
      <c r="HD47" s="5">
        <f t="shared" si="47"/>
        <v>23869.698437922598</v>
      </c>
      <c r="HE47" s="5">
        <f t="shared" si="47"/>
        <v>22190.244894721018</v>
      </c>
      <c r="HF47" s="5">
        <f t="shared" si="47"/>
        <v>19999.99986016822</v>
      </c>
      <c r="HG47" s="5">
        <f t="shared" si="47"/>
        <v>17390.45785873735</v>
      </c>
      <c r="HH47" s="5">
        <f t="shared" si="47"/>
        <v>14489.901492987392</v>
      </c>
      <c r="HI47" s="5">
        <f t="shared" si="47"/>
        <v>11455.964075871098</v>
      </c>
      <c r="HJ47" s="5">
        <f t="shared" si="47"/>
        <v>8465.12976593268</v>
      </c>
      <c r="HK47" s="5">
        <f t="shared" si="47"/>
        <v>5700.003713966197</v>
      </c>
      <c r="HL47" s="5">
        <f t="shared" si="47"/>
        <v>3335.4487378402882</v>
      </c>
      <c r="HM47" s="5">
        <f t="shared" si="47"/>
        <v>1524.840151999863</v>
      </c>
      <c r="HN47" s="5">
        <f t="shared" si="47"/>
        <v>387.71692868141474</v>
      </c>
      <c r="HO47" s="6">
        <f t="shared" si="47"/>
        <v>1.722161301759596E-18</v>
      </c>
    </row>
    <row r="48" spans="6:14" ht="12.75">
      <c r="F48" s="20" t="s">
        <v>6</v>
      </c>
      <c r="H48" s="86" t="s">
        <v>10</v>
      </c>
      <c r="I48" s="86"/>
      <c r="J48" s="86"/>
      <c r="K48" s="86"/>
      <c r="L48" s="86"/>
      <c r="M48" s="86"/>
      <c r="N48" s="86"/>
    </row>
    <row r="50" spans="3:26" ht="15.75">
      <c r="C50" s="93" t="s">
        <v>72</v>
      </c>
      <c r="D50" s="93"/>
      <c r="E50" s="93"/>
      <c r="F50" s="93"/>
      <c r="G50" s="93"/>
      <c r="H50" s="93"/>
      <c r="I50" s="93"/>
      <c r="J50" s="93"/>
      <c r="K50" s="93"/>
      <c r="L50" s="93"/>
      <c r="M50" s="93"/>
      <c r="N50" s="93"/>
      <c r="O50" s="93"/>
      <c r="P50" s="93"/>
      <c r="Q50" s="93"/>
      <c r="R50" s="93"/>
      <c r="S50" s="93"/>
      <c r="T50" s="93"/>
      <c r="U50" s="93"/>
      <c r="V50" s="93"/>
      <c r="W50" s="93"/>
      <c r="X50" s="93"/>
      <c r="Y50" s="93"/>
      <c r="Z50" s="93"/>
    </row>
    <row r="52" spans="3:13" ht="12.75" customHeight="1">
      <c r="C52" s="68" t="s">
        <v>50</v>
      </c>
      <c r="D52" s="68"/>
      <c r="E52" s="68"/>
      <c r="F52" s="68"/>
      <c r="G52" s="68"/>
      <c r="H52" s="68"/>
      <c r="I52" s="68"/>
      <c r="J52" s="68"/>
      <c r="K52" s="68"/>
      <c r="M52" s="17" t="s">
        <v>74</v>
      </c>
    </row>
    <row r="53" spans="3:11" ht="12.75">
      <c r="C53" s="68"/>
      <c r="D53" s="68"/>
      <c r="E53" s="68"/>
      <c r="F53" s="68"/>
      <c r="G53" s="68"/>
      <c r="H53" s="68"/>
      <c r="I53" s="68"/>
      <c r="J53" s="68"/>
      <c r="K53" s="68"/>
    </row>
    <row r="54" spans="3:11" ht="12.75">
      <c r="C54" s="68"/>
      <c r="D54" s="68"/>
      <c r="E54" s="68"/>
      <c r="F54" s="68"/>
      <c r="G54" s="68"/>
      <c r="H54" s="68"/>
      <c r="I54" s="68"/>
      <c r="J54" s="68"/>
      <c r="K54" s="68"/>
    </row>
    <row r="55" spans="3:11" ht="15">
      <c r="C55" s="34"/>
      <c r="D55" s="69" t="s">
        <v>29</v>
      </c>
      <c r="E55" s="69"/>
      <c r="F55" s="69"/>
      <c r="G55" s="69"/>
      <c r="H55" s="69"/>
      <c r="I55" s="69"/>
      <c r="J55" s="69"/>
      <c r="K55" s="34"/>
    </row>
  </sheetData>
  <sheetProtection password="9871" sheet="1" objects="1" scenarios="1"/>
  <mergeCells count="39">
    <mergeCell ref="C6:K6"/>
    <mergeCell ref="C7:K7"/>
    <mergeCell ref="B1:I2"/>
    <mergeCell ref="E21:F21"/>
    <mergeCell ref="C4:K4"/>
    <mergeCell ref="D9:M9"/>
    <mergeCell ref="I11:M11"/>
    <mergeCell ref="C22:D22"/>
    <mergeCell ref="C10:G10"/>
    <mergeCell ref="D17:F17"/>
    <mergeCell ref="D16:F16"/>
    <mergeCell ref="B40:D40"/>
    <mergeCell ref="C34:F34"/>
    <mergeCell ref="C29:E29"/>
    <mergeCell ref="C35:F35"/>
    <mergeCell ref="C32:F32"/>
    <mergeCell ref="E26:F26"/>
    <mergeCell ref="C27:D27"/>
    <mergeCell ref="C37:F37"/>
    <mergeCell ref="L37:AE37"/>
    <mergeCell ref="H37:K37"/>
    <mergeCell ref="E41:F41"/>
    <mergeCell ref="B45:D45"/>
    <mergeCell ref="D12:F12"/>
    <mergeCell ref="H23:N23"/>
    <mergeCell ref="I12:M12"/>
    <mergeCell ref="C38:G38"/>
    <mergeCell ref="B20:D20"/>
    <mergeCell ref="C31:F31"/>
    <mergeCell ref="B25:D25"/>
    <mergeCell ref="H28:N28"/>
    <mergeCell ref="D55:J55"/>
    <mergeCell ref="E46:F46"/>
    <mergeCell ref="H48:N48"/>
    <mergeCell ref="C50:Z50"/>
    <mergeCell ref="H43:N43"/>
    <mergeCell ref="C47:D47"/>
    <mergeCell ref="C42:D42"/>
    <mergeCell ref="C52:K54"/>
  </mergeCells>
  <printOptions verticalCentered="1"/>
  <pageMargins left="0.25" right="0.25" top="0.5" bottom="0.5" header="0.5" footer="0.5"/>
  <pageSetup fitToWidth="19" fitToHeight="1" horizontalDpi="600" verticalDpi="600" orientation="landscape" scale="7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D1:N46"/>
  <sheetViews>
    <sheetView zoomScale="80" zoomScaleNormal="80" workbookViewId="0" topLeftCell="A1">
      <selection activeCell="A73" sqref="A73"/>
    </sheetView>
  </sheetViews>
  <sheetFormatPr defaultColWidth="9.140625" defaultRowHeight="12.75"/>
  <sheetData>
    <row r="1" spans="4:14" ht="12.75" customHeight="1">
      <c r="D1" s="66" t="s">
        <v>118</v>
      </c>
      <c r="E1" s="66"/>
      <c r="F1" s="66"/>
      <c r="G1" s="66"/>
      <c r="H1" s="66"/>
      <c r="I1" s="66"/>
      <c r="J1" s="66"/>
      <c r="K1" s="66"/>
      <c r="L1" s="66"/>
      <c r="M1" s="66"/>
      <c r="N1" s="66"/>
    </row>
    <row r="2" spans="4:14" ht="12.75" customHeight="1">
      <c r="D2" s="66"/>
      <c r="E2" s="66"/>
      <c r="F2" s="66"/>
      <c r="G2" s="66"/>
      <c r="H2" s="66"/>
      <c r="I2" s="66"/>
      <c r="J2" s="66"/>
      <c r="K2" s="66"/>
      <c r="L2" s="66"/>
      <c r="M2" s="66"/>
      <c r="N2" s="66"/>
    </row>
    <row r="43" spans="4:12" ht="12.75">
      <c r="D43" s="68" t="s">
        <v>49</v>
      </c>
      <c r="E43" s="68"/>
      <c r="F43" s="68"/>
      <c r="G43" s="68"/>
      <c r="H43" s="68"/>
      <c r="I43" s="68"/>
      <c r="J43" s="68"/>
      <c r="K43" s="68"/>
      <c r="L43" s="68"/>
    </row>
    <row r="44" spans="4:12" ht="12.75">
      <c r="D44" s="68"/>
      <c r="E44" s="68"/>
      <c r="F44" s="68"/>
      <c r="G44" s="68"/>
      <c r="H44" s="68"/>
      <c r="I44" s="68"/>
      <c r="J44" s="68"/>
      <c r="K44" s="68"/>
      <c r="L44" s="68"/>
    </row>
    <row r="45" spans="4:12" ht="12.75">
      <c r="D45" s="68"/>
      <c r="E45" s="68"/>
      <c r="F45" s="68"/>
      <c r="G45" s="68"/>
      <c r="H45" s="68"/>
      <c r="I45" s="68"/>
      <c r="J45" s="68"/>
      <c r="K45" s="68"/>
      <c r="L45" s="68"/>
    </row>
    <row r="46" spans="4:12" ht="15">
      <c r="D46" s="34"/>
      <c r="E46" s="69" t="s">
        <v>29</v>
      </c>
      <c r="F46" s="69"/>
      <c r="G46" s="69"/>
      <c r="H46" s="69"/>
      <c r="I46" s="69"/>
      <c r="J46" s="69"/>
      <c r="K46" s="69"/>
      <c r="L46" s="34"/>
    </row>
  </sheetData>
  <sheetProtection password="9871" sheet="1" objects="1" scenarios="1"/>
  <mergeCells count="3">
    <mergeCell ref="D43:L45"/>
    <mergeCell ref="E46:K46"/>
    <mergeCell ref="D1:N2"/>
  </mergeCells>
  <printOptions horizontalCentered="1" verticalCentered="1"/>
  <pageMargins left="0.25" right="0.25" top="0.25" bottom="0.25" header="0.5" footer="0.5"/>
  <pageSetup fitToHeight="1" fitToWidth="1" horizontalDpi="600" verticalDpi="600" orientation="landscape" scale="8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C1:M45"/>
  <sheetViews>
    <sheetView zoomScale="90" zoomScaleNormal="90" workbookViewId="0" topLeftCell="A1">
      <selection activeCell="A73" sqref="A73"/>
    </sheetView>
  </sheetViews>
  <sheetFormatPr defaultColWidth="9.140625" defaultRowHeight="12.75"/>
  <sheetData>
    <row r="1" spans="3:13" ht="12.75">
      <c r="C1" s="66" t="s">
        <v>118</v>
      </c>
      <c r="D1" s="66"/>
      <c r="E1" s="66"/>
      <c r="F1" s="66"/>
      <c r="G1" s="66"/>
      <c r="H1" s="66"/>
      <c r="I1" s="66"/>
      <c r="J1" s="66"/>
      <c r="K1" s="66"/>
      <c r="L1" s="66"/>
      <c r="M1" s="66"/>
    </row>
    <row r="2" spans="3:13" ht="12.75">
      <c r="C2" s="66"/>
      <c r="D2" s="66"/>
      <c r="E2" s="66"/>
      <c r="F2" s="66"/>
      <c r="G2" s="66"/>
      <c r="H2" s="66"/>
      <c r="I2" s="66"/>
      <c r="J2" s="66"/>
      <c r="K2" s="66"/>
      <c r="L2" s="66"/>
      <c r="M2" s="66"/>
    </row>
    <row r="3" ht="7.5" customHeight="1"/>
    <row r="42" spans="4:12" ht="12.75">
      <c r="D42" s="68" t="s">
        <v>49</v>
      </c>
      <c r="E42" s="68"/>
      <c r="F42" s="68"/>
      <c r="G42" s="68"/>
      <c r="H42" s="68"/>
      <c r="I42" s="68"/>
      <c r="J42" s="68"/>
      <c r="K42" s="68"/>
      <c r="L42" s="68"/>
    </row>
    <row r="43" spans="4:12" ht="12.75">
      <c r="D43" s="68"/>
      <c r="E43" s="68"/>
      <c r="F43" s="68"/>
      <c r="G43" s="68"/>
      <c r="H43" s="68"/>
      <c r="I43" s="68"/>
      <c r="J43" s="68"/>
      <c r="K43" s="68"/>
      <c r="L43" s="68"/>
    </row>
    <row r="44" spans="4:12" ht="12.75">
      <c r="D44" s="68"/>
      <c r="E44" s="68"/>
      <c r="F44" s="68"/>
      <c r="G44" s="68"/>
      <c r="H44" s="68"/>
      <c r="I44" s="68"/>
      <c r="J44" s="68"/>
      <c r="K44" s="68"/>
      <c r="L44" s="68"/>
    </row>
    <row r="45" spans="4:12" ht="15">
      <c r="D45" s="34"/>
      <c r="E45" s="69" t="s">
        <v>29</v>
      </c>
      <c r="F45" s="69"/>
      <c r="G45" s="69"/>
      <c r="H45" s="69"/>
      <c r="I45" s="69"/>
      <c r="J45" s="69"/>
      <c r="K45" s="69"/>
      <c r="L45" s="34"/>
    </row>
  </sheetData>
  <sheetProtection password="9871" sheet="1" objects="1" scenarios="1"/>
  <mergeCells count="3">
    <mergeCell ref="D42:L44"/>
    <mergeCell ref="E45:K45"/>
    <mergeCell ref="C1:M2"/>
  </mergeCells>
  <printOptions horizontalCentered="1" verticalCentered="1"/>
  <pageMargins left="0.25" right="0.25" top="0.5" bottom="0.5" header="0.5" footer="0.5"/>
  <pageSetup fitToHeight="1" fitToWidth="1" horizontalDpi="600" verticalDpi="600" orientation="landscape"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dc:creator>
  <cp:keywords/>
  <dc:description/>
  <cp:lastModifiedBy>Test</cp:lastModifiedBy>
  <cp:lastPrinted>2020-11-27T22:15:41Z</cp:lastPrinted>
  <dcterms:created xsi:type="dcterms:W3CDTF">2020-04-13T19:32:27Z</dcterms:created>
  <dcterms:modified xsi:type="dcterms:W3CDTF">2020-11-27T22:18:06Z</dcterms:modified>
  <cp:category/>
  <cp:version/>
  <cp:contentType/>
  <cp:contentStatus/>
</cp:coreProperties>
</file>